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Instructions" sheetId="1" state="visible" r:id="rId1"/>
    <sheet xmlns:r="http://schemas.openxmlformats.org/officeDocument/2006/relationships" name="Project Info" sheetId="2" state="visible" r:id="rId2"/>
    <sheet xmlns:r="http://schemas.openxmlformats.org/officeDocument/2006/relationships" name="FRS Scorecard" sheetId="3" state="visible" r:id="rId3"/>
    <sheet xmlns:r="http://schemas.openxmlformats.org/officeDocument/2006/relationships" name="Summary" sheetId="4" state="visible" r:id="rId4"/>
  </sheets>
  <definedNames>
    <definedName name="_xlnm.Print_Area" localSheetId="2">'FRS Scorecard'!$A$1:$H$39</definedName>
  </definedNames>
  <calcPr calcId="124519" fullCalcOnLoad="1" refMode="A1" iterate="0" iterateCount="100" iterateDelta="0.0001"/>
</workbook>
</file>

<file path=xl/styles.xml><?xml version="1.0" encoding="utf-8"?>
<styleSheet xmlns="http://schemas.openxmlformats.org/spreadsheetml/2006/main">
  <numFmts count="1">
    <numFmt numFmtId="164" formatCode="0.0"/>
  </numFmts>
  <fonts count="25">
    <font>
      <name val="Calibri"/>
      <charset val="1"/>
      <family val="2"/>
      <color theme="1"/>
      <sz val="11"/>
    </font>
    <font>
      <name val="Arial"/>
      <family val="0"/>
      <sz val="10"/>
    </font>
    <font>
      <name val="Arial"/>
      <family val="0"/>
      <sz val="10"/>
    </font>
    <font>
      <name val="Arial"/>
      <family val="0"/>
      <sz val="10"/>
    </font>
    <font>
      <name val="Calibri"/>
      <charset val="1"/>
      <family val="0"/>
      <b val="1"/>
      <color rgb="FFB5892B"/>
      <sz val="10"/>
    </font>
    <font>
      <name val="Calibri"/>
      <charset val="1"/>
      <family val="0"/>
      <i val="1"/>
      <color rgb="FF666666"/>
      <sz val="10"/>
    </font>
    <font>
      <name val="Calibri"/>
      <charset val="1"/>
      <family val="0"/>
      <b val="1"/>
      <color rgb="FF1F3864"/>
      <sz val="20"/>
    </font>
    <font>
      <name val="Calibri"/>
      <charset val="1"/>
      <family val="0"/>
      <i val="1"/>
      <color rgb="FF555555"/>
      <sz val="12"/>
    </font>
    <font>
      <name val="Calibri"/>
      <charset val="1"/>
      <family val="0"/>
      <b val="1"/>
      <color rgb="FF1F3864"/>
      <sz val="13"/>
    </font>
    <font>
      <name val="Calibri"/>
      <charset val="1"/>
      <family val="0"/>
      <color rgb="FF222222"/>
      <sz val="11"/>
    </font>
    <font>
      <name val="Calibri"/>
      <charset val="1"/>
      <family val="0"/>
      <i val="1"/>
      <color rgb="FF555555"/>
      <sz val="11"/>
    </font>
    <font>
      <name val="Calibri"/>
      <charset val="1"/>
      <family val="0"/>
      <b val="1"/>
      <color rgb="FF1F3864"/>
      <sz val="18"/>
    </font>
    <font>
      <name val="Calibri"/>
      <charset val="1"/>
      <family val="0"/>
      <b val="1"/>
      <color rgb="FF1F3864"/>
      <sz val="11"/>
    </font>
    <font>
      <name val="Calibri"/>
      <charset val="1"/>
      <family val="0"/>
      <i val="1"/>
      <color rgb="FF888888"/>
      <sz val="10"/>
    </font>
    <font>
      <name val="Calibri"/>
      <charset val="1"/>
      <family val="0"/>
      <color rgb="FF222222"/>
      <sz val="10"/>
    </font>
    <font>
      <name val="Calibri"/>
      <charset val="1"/>
      <family val="0"/>
      <b val="1"/>
      <color rgb="FFFFFFFF"/>
      <sz val="11"/>
    </font>
    <font>
      <name val="Calibri"/>
      <charset val="1"/>
      <family val="0"/>
      <color rgb="FF555555"/>
      <sz val="10"/>
    </font>
    <font>
      <name val="Calibri"/>
      <charset val="1"/>
      <family val="0"/>
      <b val="1"/>
      <color rgb="FF222222"/>
      <sz val="11"/>
    </font>
    <font>
      <name val="Calibri"/>
      <charset val="1"/>
      <family val="0"/>
      <i val="1"/>
      <color rgb="FF888888"/>
      <sz val="9"/>
    </font>
    <font>
      <name val="Calibri"/>
      <charset val="1"/>
      <family val="0"/>
      <b val="1"/>
      <color rgb="FFFFFFFF"/>
      <sz val="13"/>
    </font>
    <font>
      <name val="Calibri"/>
      <charset val="1"/>
      <family val="0"/>
      <b val="1"/>
      <color rgb="FFFFFFFF"/>
      <sz val="12"/>
    </font>
    <font>
      <name val="Calibri"/>
      <charset val="1"/>
      <family val="0"/>
      <i val="1"/>
      <color rgb="FF777777"/>
      <sz val="10"/>
    </font>
    <font>
      <name val="Calibri"/>
      <charset val="1"/>
      <family val="0"/>
      <i val="1"/>
      <color rgb="FF999999"/>
      <sz val="9"/>
    </font>
    <font>
      <name val="Calibri"/>
      <b val="1"/>
      <color rgb="FF1F3864"/>
    </font>
    <font>
      <name val="Calibri"/>
      <i val="1"/>
      <color rgb="FF5A6478"/>
    </font>
  </fonts>
  <fills count="7">
    <fill>
      <patternFill/>
    </fill>
    <fill>
      <patternFill patternType="gray125"/>
    </fill>
    <fill>
      <patternFill patternType="solid">
        <fgColor rgb="FFFFF2A6"/>
        <bgColor rgb="FFF2F2F2"/>
      </patternFill>
    </fill>
    <fill>
      <patternFill patternType="solid">
        <fgColor rgb="FF1F3864"/>
        <bgColor rgb="FF222222"/>
      </patternFill>
    </fill>
    <fill>
      <patternFill patternType="solid">
        <fgColor rgb="FFF2F2F2"/>
        <bgColor rgb="FFFFFFFF"/>
      </patternFill>
    </fill>
    <fill>
      <patternFill patternType="solid">
        <fgColor rgb="FFB5892B"/>
        <bgColor rgb="FF888888"/>
      </patternFill>
    </fill>
    <fill>
      <patternFill patternType="solid">
        <fgColor rgb="FFD9D9D9"/>
      </patternFill>
    </fill>
  </fills>
  <borders count="9">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right/>
      <top style="thin">
        <color rgb="FFBFBFBF"/>
      </top>
      <bottom/>
      <diagonal/>
    </border>
    <border>
      <left/>
      <right style="thin">
        <color rgb="FFBFBFBF"/>
      </right>
      <top style="thin">
        <color rgb="FFBFBFBF"/>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20">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0" fontId="9" fillId="0" borderId="0" applyAlignment="1" pivotButton="0" quotePrefix="0" xfId="0">
      <alignment horizontal="general" vertical="top" wrapText="1"/>
    </xf>
    <xf numFmtId="0" fontId="9" fillId="0" borderId="0" applyAlignment="1" pivotButton="0" quotePrefix="0" xfId="0">
      <alignment horizontal="general" vertical="bottom" wrapText="1"/>
    </xf>
    <xf numFmtId="0" fontId="10" fillId="0" borderId="0" applyAlignment="1" pivotButton="0" quotePrefix="0" xfId="0">
      <alignment horizontal="general" vertical="top" wrapText="1"/>
    </xf>
    <xf numFmtId="0" fontId="11" fillId="0" borderId="0" applyAlignment="1" pivotButton="0" quotePrefix="0" xfId="0">
      <alignment horizontal="general" vertical="bottom"/>
    </xf>
    <xf numFmtId="0" fontId="12" fillId="0" borderId="0" applyAlignment="1" pivotButton="0" quotePrefix="0" xfId="0">
      <alignment horizontal="general" vertical="center"/>
    </xf>
    <xf numFmtId="0" fontId="0" fillId="2" borderId="1" applyAlignment="1" pivotButton="0" quotePrefix="0" xfId="0">
      <alignment horizontal="general" vertical="center" wrapText="1"/>
    </xf>
    <xf numFmtId="0" fontId="13" fillId="2" borderId="1" applyAlignment="1" pivotButton="0" quotePrefix="0" xfId="0">
      <alignment horizontal="general" vertical="center" wrapText="1"/>
    </xf>
    <xf numFmtId="0" fontId="12" fillId="0" borderId="0" applyAlignment="1" pivotButton="0" quotePrefix="0" xfId="0">
      <alignment horizontal="general" vertical="bottom"/>
    </xf>
    <xf numFmtId="0" fontId="14" fillId="2" borderId="0" applyAlignment="1" pivotButton="0" quotePrefix="0" xfId="0">
      <alignment horizontal="general" vertical="center"/>
    </xf>
    <xf numFmtId="0" fontId="0" fillId="0" borderId="0" applyAlignment="1" pivotButton="0" quotePrefix="0" xfId="0">
      <alignment horizontal="general" vertical="bottom"/>
    </xf>
    <xf numFmtId="0" fontId="13" fillId="0" borderId="0" applyAlignment="1" pivotButton="0" quotePrefix="0" xfId="0">
      <alignment horizontal="general" vertical="bottom" wrapText="1"/>
    </xf>
    <xf numFmtId="0" fontId="15" fillId="3" borderId="1" applyAlignment="1" pivotButton="0" quotePrefix="0" xfId="0">
      <alignment horizontal="center" vertical="center" wrapText="1"/>
    </xf>
    <xf numFmtId="0" fontId="15" fillId="3" borderId="0" applyAlignment="1" pivotButton="0" quotePrefix="0" xfId="0">
      <alignment horizontal="center" vertical="center" wrapText="1"/>
    </xf>
    <xf numFmtId="0" fontId="12" fillId="4" borderId="1" applyAlignment="1" pivotButton="0" quotePrefix="0" xfId="0">
      <alignment horizontal="left" vertical="center" wrapText="1"/>
    </xf>
    <xf numFmtId="0" fontId="16" fillId="4" borderId="1" applyAlignment="1" pivotButton="0" quotePrefix="0" xfId="0">
      <alignment horizontal="left" vertical="center" wrapText="1"/>
    </xf>
    <xf numFmtId="0" fontId="9" fillId="4" borderId="1" applyAlignment="1" pivotButton="0" quotePrefix="0" xfId="0">
      <alignment horizontal="center" vertical="center" wrapText="1"/>
    </xf>
    <xf numFmtId="0" fontId="14" fillId="4" borderId="1" applyAlignment="1" pivotButton="0" quotePrefix="0" xfId="0">
      <alignment horizontal="left" vertical="center" wrapText="1"/>
    </xf>
    <xf numFmtId="0" fontId="9" fillId="2" borderId="1" applyAlignment="1" pivotButton="0" quotePrefix="0" xfId="0">
      <alignment horizontal="center" vertical="center"/>
    </xf>
    <xf numFmtId="164" fontId="17" fillId="4" borderId="1" applyAlignment="1" pivotButton="0" quotePrefix="0" xfId="0">
      <alignment horizontal="center" vertical="center" wrapText="1"/>
    </xf>
    <xf numFmtId="0" fontId="9" fillId="4" borderId="1" applyAlignment="1" pivotButton="0" quotePrefix="0" xfId="0">
      <alignment horizontal="left" vertical="center" wrapText="1"/>
    </xf>
    <xf numFmtId="0" fontId="18" fillId="0" borderId="0" applyAlignment="1" pivotButton="0" quotePrefix="0" xfId="0">
      <alignment horizontal="center" vertical="bottom"/>
    </xf>
    <xf numFmtId="0" fontId="17" fillId="0" borderId="1" applyAlignment="1" pivotButton="0" quotePrefix="0" xfId="0">
      <alignment horizontal="right" vertical="center" wrapText="1"/>
    </xf>
    <xf numFmtId="0" fontId="0" fillId="0" borderId="1" applyAlignment="1" pivotButton="0" quotePrefix="0" xfId="0">
      <alignment horizontal="general" vertical="bottom"/>
    </xf>
    <xf numFmtId="164" fontId="15" fillId="5" borderId="1" applyAlignment="1" pivotButton="0" quotePrefix="0" xfId="0">
      <alignment horizontal="center" vertical="center"/>
    </xf>
    <xf numFmtId="0" fontId="12" fillId="0" borderId="1" applyAlignment="1" pivotButton="0" quotePrefix="0" xfId="0">
      <alignment horizontal="left" vertical="center" wrapText="1"/>
    </xf>
    <xf numFmtId="0" fontId="16" fillId="0" borderId="1" applyAlignment="1" pivotButton="0" quotePrefix="0" xfId="0">
      <alignment horizontal="left" vertical="center" wrapText="1"/>
    </xf>
    <xf numFmtId="0" fontId="9" fillId="0" borderId="1" applyAlignment="1" pivotButton="0" quotePrefix="0" xfId="0">
      <alignment horizontal="center" vertical="center" wrapText="1"/>
    </xf>
    <xf numFmtId="0" fontId="14" fillId="0" borderId="1" applyAlignment="1" pivotButton="0" quotePrefix="0" xfId="0">
      <alignment horizontal="left" vertical="center" wrapText="1"/>
    </xf>
    <xf numFmtId="164" fontId="17" fillId="0" borderId="1" applyAlignment="1" pivotButton="0" quotePrefix="0" xfId="0">
      <alignment horizontal="center" vertical="center" wrapText="1"/>
    </xf>
    <xf numFmtId="0" fontId="9" fillId="0" borderId="1" applyAlignment="1" pivotButton="0" quotePrefix="0" xfId="0">
      <alignment horizontal="left" vertical="center" wrapText="1"/>
    </xf>
    <xf numFmtId="0" fontId="17" fillId="0" borderId="0" applyAlignment="1" pivotButton="0" quotePrefix="0" xfId="0">
      <alignment horizontal="general" vertical="bottom"/>
    </xf>
    <xf numFmtId="0" fontId="19" fillId="3" borderId="1" applyAlignment="1" pivotButton="0" quotePrefix="0" xfId="0">
      <alignment horizontal="right" vertical="center"/>
    </xf>
    <xf numFmtId="0" fontId="0" fillId="3" borderId="1" applyAlignment="1" pivotButton="0" quotePrefix="0" xfId="0">
      <alignment horizontal="general" vertical="bottom"/>
    </xf>
    <xf numFmtId="164" fontId="19" fillId="3" borderId="1" applyAlignment="1" pivotButton="0" quotePrefix="0" xfId="0">
      <alignment horizontal="center" vertical="center"/>
    </xf>
    <xf numFmtId="0" fontId="20" fillId="5" borderId="0" applyAlignment="1" pivotButton="0" quotePrefix="0" xfId="0">
      <alignment horizontal="right" vertical="center"/>
    </xf>
    <xf numFmtId="0" fontId="0" fillId="5" borderId="0" applyAlignment="1" pivotButton="0" quotePrefix="0" xfId="0">
      <alignment horizontal="general" vertical="bottom"/>
    </xf>
    <xf numFmtId="0" fontId="20" fillId="5" borderId="0" applyAlignment="1" pivotButton="0" quotePrefix="0" xfId="0">
      <alignment horizontal="center" vertical="center"/>
    </xf>
    <xf numFmtId="0" fontId="7" fillId="0" borderId="0" applyAlignment="1" pivotButton="0" quotePrefix="0" xfId="0">
      <alignment horizontal="general" vertical="bottom"/>
    </xf>
    <xf numFmtId="0" fontId="17" fillId="0" borderId="1" applyAlignment="1" pivotButton="0" quotePrefix="0" xfId="0">
      <alignment horizontal="left" vertical="center" wrapText="1"/>
    </xf>
    <xf numFmtId="164" fontId="9" fillId="0" borderId="1" applyAlignment="1" pivotButton="0" quotePrefix="0" xfId="0">
      <alignment horizontal="center" vertical="center" wrapText="1"/>
    </xf>
    <xf numFmtId="9" fontId="9" fillId="0" borderId="1" applyAlignment="1" pivotButton="0" quotePrefix="0" xfId="0">
      <alignment horizontal="center" vertical="center" wrapText="1"/>
    </xf>
    <xf numFmtId="0" fontId="20" fillId="3" borderId="0" applyAlignment="1" pivotButton="0" quotePrefix="0" xfId="0">
      <alignment horizontal="left" vertical="center"/>
    </xf>
    <xf numFmtId="164" fontId="20" fillId="3" borderId="0" applyAlignment="1" pivotButton="0" quotePrefix="0" xfId="0">
      <alignment horizontal="center" vertical="bottom"/>
    </xf>
    <xf numFmtId="0" fontId="20" fillId="3" borderId="0" applyAlignment="1" pivotButton="0" quotePrefix="0" xfId="0">
      <alignment horizontal="center" vertical="bottom"/>
    </xf>
    <xf numFmtId="9" fontId="20" fillId="3" borderId="0" applyAlignment="1" pivotButton="0" quotePrefix="0" xfId="0">
      <alignment horizontal="center" vertical="bottom"/>
    </xf>
    <xf numFmtId="0" fontId="19" fillId="5" borderId="0" applyAlignment="1" pivotButton="0" quotePrefix="0" xfId="0">
      <alignment horizontal="general" vertical="bottom"/>
    </xf>
    <xf numFmtId="0" fontId="19" fillId="5" borderId="0" applyAlignment="1" pivotButton="0" quotePrefix="0" xfId="0">
      <alignment horizontal="center" vertical="bottom"/>
    </xf>
    <xf numFmtId="0" fontId="21" fillId="0" borderId="0" applyAlignment="1" pivotButton="0" quotePrefix="0" xfId="0">
      <alignment horizontal="general" vertical="bottom" wrapText="1"/>
    </xf>
    <xf numFmtId="0" fontId="22"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0" fontId="9" fillId="0" borderId="0" applyAlignment="1" pivotButton="0" quotePrefix="0" xfId="0">
      <alignment horizontal="general" vertical="top" wrapText="1"/>
    </xf>
    <xf numFmtId="0" fontId="9" fillId="0" borderId="0" applyAlignment="1" pivotButton="0" quotePrefix="0" xfId="0">
      <alignment horizontal="general" vertical="bottom" wrapText="1"/>
    </xf>
    <xf numFmtId="0" fontId="10" fillId="0" borderId="0" applyAlignment="1" pivotButton="0" quotePrefix="0" xfId="0">
      <alignment horizontal="general" vertical="top" wrapText="1"/>
    </xf>
    <xf numFmtId="0" fontId="11" fillId="0" borderId="0" applyAlignment="1" pivotButton="0" quotePrefix="0" xfId="0">
      <alignment horizontal="general" vertical="bottom"/>
    </xf>
    <xf numFmtId="0" fontId="12" fillId="0" borderId="0" applyAlignment="1" pivotButton="0" quotePrefix="0" xfId="0">
      <alignment horizontal="general" vertical="center"/>
    </xf>
    <xf numFmtId="0" fontId="0" fillId="2" borderId="1" applyAlignment="1" pivotButton="0" quotePrefix="0" xfId="0">
      <alignment horizontal="general" vertical="center" wrapText="1"/>
    </xf>
    <xf numFmtId="0" fontId="13" fillId="2" borderId="1" applyAlignment="1" pivotButton="0" quotePrefix="0" xfId="0">
      <alignment horizontal="general" vertical="center" wrapText="1"/>
    </xf>
    <xf numFmtId="0" fontId="12" fillId="0" borderId="0" applyAlignment="1" pivotButton="0" quotePrefix="0" xfId="0">
      <alignment horizontal="general" vertical="bottom"/>
    </xf>
    <xf numFmtId="0" fontId="14" fillId="2" borderId="0" applyAlignment="1" pivotButton="0" quotePrefix="0" xfId="0">
      <alignment horizontal="general" vertical="center"/>
    </xf>
    <xf numFmtId="0" fontId="13" fillId="0" borderId="0" applyAlignment="1" pivotButton="0" quotePrefix="0" xfId="0">
      <alignment horizontal="general" vertical="bottom" wrapText="1"/>
    </xf>
    <xf numFmtId="0" fontId="15" fillId="3" borderId="1" applyAlignment="1" pivotButton="0" quotePrefix="0" xfId="0">
      <alignment horizontal="center" vertical="center" wrapText="1"/>
    </xf>
    <xf numFmtId="0" fontId="15" fillId="3" borderId="0" applyAlignment="1" pivotButton="0" quotePrefix="0" xfId="0">
      <alignment horizontal="center" vertical="center" wrapText="1"/>
    </xf>
    <xf numFmtId="0" fontId="12" fillId="4" borderId="1" applyAlignment="1" pivotButton="0" quotePrefix="0" xfId="0">
      <alignment horizontal="left" vertical="center" wrapText="1"/>
    </xf>
    <xf numFmtId="0" fontId="16" fillId="4" borderId="1" applyAlignment="1" pivotButton="0" quotePrefix="0" xfId="0">
      <alignment horizontal="left" vertical="center" wrapText="1"/>
    </xf>
    <xf numFmtId="0" fontId="9" fillId="4" borderId="1" applyAlignment="1" pivotButton="0" quotePrefix="0" xfId="0">
      <alignment horizontal="center" vertical="center" wrapText="1"/>
    </xf>
    <xf numFmtId="0" fontId="14" fillId="4" borderId="1" applyAlignment="1" pivotButton="0" quotePrefix="0" xfId="0">
      <alignment horizontal="left" vertical="center" wrapText="1"/>
    </xf>
    <xf numFmtId="0" fontId="9" fillId="2" borderId="1" applyAlignment="1" pivotButton="0" quotePrefix="0" xfId="0">
      <alignment horizontal="center" vertical="center"/>
    </xf>
    <xf numFmtId="164" fontId="17" fillId="4" borderId="1" applyAlignment="1" pivotButton="0" quotePrefix="0" xfId="0">
      <alignment horizontal="center" vertical="center" wrapText="1"/>
    </xf>
    <xf numFmtId="0" fontId="9" fillId="4" borderId="1" applyAlignment="1" pivotButton="0" quotePrefix="0" xfId="0">
      <alignment horizontal="left" vertical="center" wrapText="1"/>
    </xf>
    <xf numFmtId="0" fontId="18" fillId="0" borderId="0" applyAlignment="1" pivotButton="0" quotePrefix="0" xfId="0">
      <alignment horizontal="center" vertical="bottom"/>
    </xf>
    <xf numFmtId="0" fontId="0" fillId="0" borderId="3" pivotButton="0" quotePrefix="0" xfId="0"/>
    <xf numFmtId="0" fontId="0" fillId="0" borderId="4" pivotButton="0" quotePrefix="0" xfId="0"/>
    <xf numFmtId="0" fontId="17" fillId="0" borderId="1" applyAlignment="1" pivotButton="0" quotePrefix="0" xfId="0">
      <alignment horizontal="right" vertical="center" wrapText="1"/>
    </xf>
    <xf numFmtId="0" fontId="0" fillId="0" borderId="7" pivotButton="0" quotePrefix="0" xfId="0"/>
    <xf numFmtId="0" fontId="0" fillId="0" borderId="8" pivotButton="0" quotePrefix="0" xfId="0"/>
    <xf numFmtId="0" fontId="0" fillId="0" borderId="1" applyAlignment="1" pivotButton="0" quotePrefix="0" xfId="0">
      <alignment horizontal="general" vertical="bottom"/>
    </xf>
    <xf numFmtId="164" fontId="15" fillId="5" borderId="1" applyAlignment="1" pivotButton="0" quotePrefix="0" xfId="0">
      <alignment horizontal="center" vertical="center"/>
    </xf>
    <xf numFmtId="0" fontId="12" fillId="0" borderId="1" applyAlignment="1" pivotButton="0" quotePrefix="0" xfId="0">
      <alignment horizontal="left" vertical="center" wrapText="1"/>
    </xf>
    <xf numFmtId="0" fontId="16" fillId="0" borderId="1" applyAlignment="1" pivotButton="0" quotePrefix="0" xfId="0">
      <alignment horizontal="left" vertical="center" wrapText="1"/>
    </xf>
    <xf numFmtId="0" fontId="9" fillId="0" borderId="1" applyAlignment="1" pivotButton="0" quotePrefix="0" xfId="0">
      <alignment horizontal="center" vertical="center" wrapText="1"/>
    </xf>
    <xf numFmtId="0" fontId="14" fillId="0" borderId="1" applyAlignment="1" pivotButton="0" quotePrefix="0" xfId="0">
      <alignment horizontal="left" vertical="center" wrapText="1"/>
    </xf>
    <xf numFmtId="164" fontId="17" fillId="0" borderId="1" applyAlignment="1" pivotButton="0" quotePrefix="0" xfId="0">
      <alignment horizontal="center" vertical="center" wrapText="1"/>
    </xf>
    <xf numFmtId="0" fontId="9" fillId="0" borderId="1" applyAlignment="1" pivotButton="0" quotePrefix="0" xfId="0">
      <alignment horizontal="left" vertical="center" wrapText="1"/>
    </xf>
    <xf numFmtId="0" fontId="17" fillId="0" borderId="0" applyAlignment="1" pivotButton="0" quotePrefix="0" xfId="0">
      <alignment horizontal="general" vertical="bottom"/>
    </xf>
    <xf numFmtId="0" fontId="19" fillId="3" borderId="1" applyAlignment="1" pivotButton="0" quotePrefix="0" xfId="0">
      <alignment horizontal="right" vertical="center"/>
    </xf>
    <xf numFmtId="0" fontId="0" fillId="3" borderId="1" applyAlignment="1" pivotButton="0" quotePrefix="0" xfId="0">
      <alignment horizontal="general" vertical="bottom"/>
    </xf>
    <xf numFmtId="164" fontId="19" fillId="3" borderId="1" applyAlignment="1" pivotButton="0" quotePrefix="0" xfId="0">
      <alignment horizontal="center" vertical="center"/>
    </xf>
    <xf numFmtId="0" fontId="20" fillId="5" borderId="0" applyAlignment="1" pivotButton="0" quotePrefix="0" xfId="0">
      <alignment horizontal="right" vertical="center"/>
    </xf>
    <xf numFmtId="0" fontId="0" fillId="5" borderId="0" applyAlignment="1" pivotButton="0" quotePrefix="0" xfId="0">
      <alignment horizontal="general" vertical="bottom"/>
    </xf>
    <xf numFmtId="0" fontId="20" fillId="5" borderId="0" applyAlignment="1" pivotButton="0" quotePrefix="0" xfId="0">
      <alignment horizontal="center" vertical="center"/>
    </xf>
    <xf numFmtId="0" fontId="7" fillId="0" borderId="0" applyAlignment="1" pivotButton="0" quotePrefix="0" xfId="0">
      <alignment horizontal="general" vertical="bottom"/>
    </xf>
    <xf numFmtId="0" fontId="17" fillId="0" borderId="1" applyAlignment="1" pivotButton="0" quotePrefix="0" xfId="0">
      <alignment horizontal="left" vertical="center" wrapText="1"/>
    </xf>
    <xf numFmtId="164" fontId="9" fillId="0" borderId="1" applyAlignment="1" pivotButton="0" quotePrefix="0" xfId="0">
      <alignment horizontal="center" vertical="center" wrapText="1"/>
    </xf>
    <xf numFmtId="9" fontId="9" fillId="0" borderId="1" applyAlignment="1" pivotButton="0" quotePrefix="0" xfId="0">
      <alignment horizontal="center" vertical="center" wrapText="1"/>
    </xf>
    <xf numFmtId="0" fontId="20" fillId="3" borderId="0" applyAlignment="1" pivotButton="0" quotePrefix="0" xfId="0">
      <alignment horizontal="left" vertical="center"/>
    </xf>
    <xf numFmtId="164" fontId="20" fillId="3" borderId="0" applyAlignment="1" pivotButton="0" quotePrefix="0" xfId="0">
      <alignment horizontal="center" vertical="bottom"/>
    </xf>
    <xf numFmtId="0" fontId="20" fillId="3" borderId="0" applyAlignment="1" pivotButton="0" quotePrefix="0" xfId="0">
      <alignment horizontal="center" vertical="bottom"/>
    </xf>
    <xf numFmtId="9" fontId="20" fillId="3" borderId="0" applyAlignment="1" pivotButton="0" quotePrefix="0" xfId="0">
      <alignment horizontal="center" vertical="bottom"/>
    </xf>
    <xf numFmtId="0" fontId="19" fillId="5" borderId="0" applyAlignment="1" pivotButton="0" quotePrefix="0" xfId="0">
      <alignment horizontal="general" vertical="bottom"/>
    </xf>
    <xf numFmtId="0" fontId="19" fillId="5" borderId="0" applyAlignment="1" pivotButton="0" quotePrefix="0" xfId="0">
      <alignment horizontal="center" vertical="bottom"/>
    </xf>
    <xf numFmtId="0" fontId="21" fillId="0" borderId="0" applyAlignment="1" pivotButton="0" quotePrefix="0" xfId="0">
      <alignment horizontal="general" vertical="bottom" wrapText="1"/>
    </xf>
    <xf numFmtId="0" fontId="22" fillId="0" borderId="0" applyAlignment="1" pivotButton="0" quotePrefix="0" xfId="0">
      <alignment horizontal="general" vertical="bottom"/>
    </xf>
    <xf numFmtId="0" fontId="20" fillId="5" borderId="0" applyAlignment="1" pivotButton="0" quotePrefix="0" xfId="0">
      <alignment horizontal="center" vertical="center" wrapText="1"/>
    </xf>
    <xf numFmtId="0" fontId="14" fillId="6" borderId="0" applyAlignment="1" pivotButton="0" quotePrefix="0" xfId="0">
      <alignment horizontal="general" vertical="center"/>
    </xf>
    <xf numFmtId="0" fontId="9" fillId="2" borderId="0" applyAlignment="1" pivotButton="0" quotePrefix="0" xfId="0">
      <alignment horizontal="center" vertical="center"/>
    </xf>
    <xf numFmtId="0" fontId="23" fillId="0" borderId="0" applyAlignment="1" pivotButton="0" quotePrefix="0" xfId="0">
      <alignment horizontal="general" vertical="bottom"/>
    </xf>
    <xf numFmtId="0" fontId="24" fillId="0" borderId="0" applyAlignment="1" pivotButton="0" quotePrefix="0" xfId="0">
      <alignment horizontal="general"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B5892B"/>
      <rgbColor rgb="FF800080"/>
      <rgbColor rgb="FF008080"/>
      <rgbColor rgb="FFBFBFBF"/>
      <rgbColor rgb="FF888888"/>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2A6"/>
      <rgbColor rgb="FF99CCFF"/>
      <rgbColor rgb="FFFF99CC"/>
      <rgbColor rgb="FFCC99FF"/>
      <rgbColor rgb="FFFFCC99"/>
      <rgbColor rgb="FF3366FF"/>
      <rgbColor rgb="FF33CCCC"/>
      <rgbColor rgb="FF99CC00"/>
      <rgbColor rgb="FFFFCC00"/>
      <rgbColor rgb="FFFF9900"/>
      <rgbColor rgb="FFFF6600"/>
      <rgbColor rgb="FF666666"/>
      <rgbColor rgb="FF999999"/>
      <rgbColor rgb="FF1F3864"/>
      <rgbColor rgb="FF777777"/>
      <rgbColor rgb="FF003300"/>
      <rgbColor rgb="FF333300"/>
      <rgbColor rgb="FF993300"/>
      <rgbColor rgb="FF993366"/>
      <rgbColor rgb="FF555555"/>
      <rgbColor rgb="FF222222"/>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1"/>
  </sheetPr>
  <dimension ref="B2:B55"/>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 customWidth="1" style="56" min="1" max="1"/>
    <col width="78" customWidth="1" style="56" min="2" max="2"/>
  </cols>
  <sheetData>
    <row r="2" ht="15" customHeight="1" s="57">
      <c r="B2" s="58" t="inlineStr">
        <is>
          <t>VERITAS CONCEPT ENGINEERING</t>
        </is>
      </c>
    </row>
    <row r="3" ht="15" customHeight="1" s="57">
      <c r="B3" s="59" t="inlineStr">
        <is>
          <t>Facilities Planning Consulting — Robin Owens — www.veritasconcept.com</t>
        </is>
      </c>
    </row>
    <row r="5" ht="25.5" customHeight="1" s="57">
      <c r="B5" s="60" t="inlineStr">
        <is>
          <t>Facility Readiness Score (FRS) — Instructions</t>
        </is>
      </c>
    </row>
    <row r="6" ht="48" customHeight="1" s="57">
      <c r="B6" s="61" t="inlineStr">
        <is>
          <t>Plan the operation before you design the building. A scored checklist for how ready a project's scope actually is — manufacturing plants, industrial facilities, or any other building project — before you commit full funding.</t>
        </is>
      </c>
    </row>
    <row r="8" ht="19.5" customHeight="1" s="57">
      <c r="B8" s="62" t="inlineStr">
        <is>
          <t>What This Is</t>
        </is>
      </c>
    </row>
    <row r="9" ht="135.75" customHeight="1" s="57">
      <c r="B9" s="63" t="inlineStr">
        <is>
          <t>FRS and its companion process, FRF (Facility Readiness Framework), are not built from one tradition — they're a deliberate synthesis of three. The gated, scored discipline of proving scope before funding comes from the Construction Industry Institute (CII). The engineering method for actually defining that scope comes from Richard Muther's Systematic Layout Planning (SLP) and Systematic Planning of Industrial Facilities (SPIF). And the specific quantified techniques and real-project judgment come from Robin Owens's own 30+ years of applied practice. Built around manufacturing plants and industrial facilities, where Robin's expertise runs deepest — but usable for any facility or building project. FRS is scored at the end of FRF's Phase 3 (Prove the Numbers), immediately before the Gate 3 (Numbers Proven) review.</t>
        </is>
      </c>
    </row>
    <row r="11" ht="95.25" customHeight="1" s="57">
      <c r="B11" s="63" t="inlineStr">
        <is>
          <t>The logic behind it is proven, even though FRS itself is new. The Construction Industry Institute (CII) has shown, across more than 1,000 industrial and building projects and $96 billion in project value, that projects with well-defined scope before funding perform measurably better on cost and schedule than projects that skip this step. A CII study of 32 building projects (Cho &amp; Gibson, 2001) found that well-defined projects came in about 1% over budget and 2% behind schedule, versus 6% over budget and 11% behind schedule for poorly-defined ones.</t>
        </is>
      </c>
    </row>
    <row r="13" ht="149.25" customHeight="1" s="57">
      <c r="B13" s="63" t="inlineStr">
        <is>
          <t>CII's research isn't limited to buildings. Its PDRI for Industrial Projects is built specifically for manufacturing facilities, chemical plants, refineries, and similar operations, and CII now also publishes a dedicated PDRIx for Manufacturing &amp; Life Sciences — built because manufacturing projects combine process engineering and building design in a way neither the original Building nor Industrial checklist fully served. On a sample of 128 industrial projects, well-defined scope tracked to roughly 4% under budget and 4% behind schedule, versus about 4% over budget and 10% behind schedule for poorly-defined scope. (This industrial-track figure comes from a secondary industry summary of CII's research, not a primary CII publication directly verified here, unlike the Cho &amp; Gibson figures above.) FRS applies the same proven logic — across both tracks — to a scoring instrument built for how Robin's own clients actually work.</t>
        </is>
      </c>
    </row>
    <row r="15" ht="122.25" customHeight="1" s="57">
      <c r="B15" s="63" t="inlineStr">
        <is>
          <t>A further, independent data point worth naming honestly: industry benchmarking cited in Veritas Concept Engineering's own client materials — attributed to CII (17 case studies, roughly $1.5 billion in projects, $35 billion-plus in aggregated project data) — associates strong front-end planning with roughly 10% lower capital cost and 7% shorter schedules, with about 5% fewer change orders. Separate research from Independent Project Analysis (IPA) on Front-End Loading found the gap between the best- and worst-planned projects can swing total capital cost by up to 20%. Neither figure has been independently verified here against a primary CII or IPA publication — included as additional, clearly-labeled data points, not claims carrying the same evidentiary weight as Cho &amp; Gibson.</t>
        </is>
      </c>
    </row>
    <row r="17" ht="162" customHeight="1" s="57">
      <c r="B17" s="63" t="inlineStr">
        <is>
          <t>The Capacity, Layout &amp; Flow Validation category draws on the second body of practice: Systematic Layout Planning (SLP) and Systematic Handling Analysis (SHA), developed by Richard Muther starting in the 1950s and still the standard methods taught for facility layout of any kind — office layouts as much as manufacturing plants. Block-layout-first sequencing, capturing capacity data by product/service, quantity, routing, supporting services, and timing, the A-E-I-O-U-X closeness scale for relationship charts, and a weighted-factor scorecard for comparing alternatives (the same evaluation logic behind FRS's own scoring, applied to layout options) are established techniques from that body of work — not invented for this workbook. Muther's own flagship industrial checklist is itself organized around manufacturing-plant sections — machining, fabrication, paint, assembly — real evidence this methodology comes from manufacturing practice, while its core procedure has been applied identically to office layouts since the 1960s.</t>
        </is>
      </c>
    </row>
    <row r="19" ht="54.75" customHeight="1" s="57">
      <c r="B19" s="63" t="inlineStr">
        <is>
          <t>Honest caveat: FRS's specific categories, weights, and thresholds are a first version. Unlike CII's PDRI, which has decades of validated project outcomes behind its scoring, FRS has not yet been tested against a body of real project results. Use it as a structured, evidence-informed diagnostic — not a guarantee.</t>
        </is>
      </c>
    </row>
    <row r="20" ht="189" customHeight="1" s="57">
      <c r="B20" s="63" t="inlineStr">
        <is>
          <t>Weighting: this version uses one fixed baseline weighting, shown directly in the FRS Scorecard tab's Element Weight column. There is no alternate profile to select.</t>
        </is>
      </c>
    </row>
    <row r="21" ht="19.5" customHeight="1" s="57"/>
    <row r="23" ht="15.75" customHeight="1" s="57">
      <c r="B23" s="62" t="inlineStr">
        <is>
          <t>Who Does What — This Is a Team Sport</t>
        </is>
      </c>
    </row>
    <row r="24" ht="81.75" customHeight="1" s="57">
      <c r="B24" s="63" t="inlineStr">
        <is>
          <t>FRS covers eight categories, and no single person is expected to be expert in all of them. The FRS Scorecard tab has a "Typically Led By" column next to each category, showing who normally owns that piece of the assessment. Capacity, Layout &amp; Flow Validation is Robin Owens's own engineering specialty. Budget, schedule, site/regulatory, and delivery strategy are normally led by the owner's own finance, construction management, or legal/procurement people — brought in as the project calls for it.</t>
        </is>
      </c>
    </row>
    <row r="25" ht="81.75" customHeight="1" s="57">
      <c r="B25" s="63" t="inlineStr">
        <is>
          <t>Robin Owens brings more than 30 years of industrial engineering and operations experience — including roles at Boeing, Amkor Technology, Advanced Energy, Intel, and Becton Dickinson, and multiple site leadership roles at Jabil — plus seven years working alongside Dr. Dave Sly of Iowa State University helping bring FactoryFLOW and FlowPlanner, industry-leading facility layout and flow-analysis software, to companies across the U.S. and Asia.</t>
        </is>
      </c>
    </row>
    <row r="26" ht="108.75" customHeight="1" s="57">
      <c r="B26" s="63" t="inlineStr">
        <is>
          <t>Schedule Realism &amp; Sequencing in particular is usually best assessed together with the owner's construction manager, GC, or scheduler — the people who actually own the means and methods of building it. This isn't a gap in the framework; it's how the discipline has always drawn this line. Muther's own comprehensive project-planning framework (Systematic Planning of Industrial Facilities, or SPIF) explicitly marks construction itself as "out of scope — managed by the construction contractor." Robin can facilitate the schedule conversation and check that it traces back to the real scope, but the schedule itself should come from whoever is actually going to build the project.</t>
        </is>
      </c>
    </row>
    <row r="27" ht="19.5" customHeight="1" s="57">
      <c r="B27" s="63" t="inlineStr">
        <is>
          <t>How much of this any one person covers depends entirely on the project. A small renovation might reasonably have one experienced person — including Robin, if engaged broadly — covering several categories personally. A large new build or plant expansion will pull in a full team, each person owning the piece they're actually expert in.</t>
        </is>
      </c>
    </row>
    <row r="29" ht="15.75" customHeight="1" s="57">
      <c r="B29" s="62" t="inlineStr">
        <is>
          <t>How to Score a Project</t>
        </is>
      </c>
    </row>
    <row r="30" ht="15" customHeight="1" s="57">
      <c r="B30" s="63" t="inlineStr">
        <is>
          <t>1.  Fill in the Project Info tab first — project name, owner, date, and who's scoring it.</t>
        </is>
      </c>
    </row>
    <row r="31" ht="41.25" customHeight="1" s="57">
      <c r="B31" s="63" t="inlineStr">
        <is>
          <t>2.  Go to the FRS Scorecard tab. For every element, enter a rating from 0 to 3 in the yellow Rating cell (a dropdown is provided). Rate honestly — this only helps if the numbers are real.</t>
        </is>
      </c>
    </row>
    <row r="32" ht="19.5" customHeight="1" s="57">
      <c r="B32" s="63" t="inlineStr">
        <is>
          <t>3.  Element Score, Category Subtotal, and the Total FRS Score all calculate automatically. Check the Summary tab for the one-page result.</t>
        </is>
      </c>
    </row>
    <row r="34" ht="15.75" customHeight="1" s="57">
      <c r="B34" s="62" t="inlineStr">
        <is>
          <t>The Rating Scale</t>
        </is>
      </c>
    </row>
    <row r="35" ht="15" customHeight="1" s="57">
      <c r="B35" s="56" t="inlineStr">
        <is>
          <t>Rating</t>
        </is>
      </c>
    </row>
    <row r="36" ht="15" customHeight="1" s="57">
      <c r="B36" s="64" t="inlineStr">
        <is>
          <t>0 — Not started:  Nothing has been done on this yet.</t>
        </is>
      </c>
    </row>
    <row r="37" ht="15" customHeight="1" s="57">
      <c r="B37" s="64" t="inlineStr">
        <is>
          <t>1 — Identified:  Recognized as something that needs to happen, but no work has started.</t>
        </is>
      </c>
    </row>
    <row r="38" ht="15" customHeight="1" s="57">
      <c r="B38" s="64" t="inlineStr">
        <is>
          <t>2 — Drafted:  A preliminary version exists — in progress, not yet confirmed.</t>
        </is>
      </c>
    </row>
    <row r="39" ht="19.5" customHeight="1" s="57">
      <c r="B39" s="64" t="inlineStr">
        <is>
          <t>3 — Confirmed &amp; documented:  Done, written down, and agreed to by the relevant people.</t>
        </is>
      </c>
    </row>
    <row r="41" ht="15.75" customHeight="1" s="57">
      <c r="B41" s="62" t="inlineStr">
        <is>
          <t>How the Score Is Calculated</t>
        </is>
      </c>
    </row>
    <row r="42" ht="27.75" customHeight="1" s="57">
      <c r="B42" s="63" t="inlineStr">
        <is>
          <t>Element Score = (Rating ÷ 3) × Element Weight.  Example: an element weighted 4 points, rated 2 (Drafted), scores 2.7 points (4 × 2 ÷ 3).</t>
        </is>
      </c>
    </row>
    <row r="43" ht="19.5" customHeight="1" s="57">
      <c r="B43" s="63" t="inlineStr">
        <is>
          <t>Category Subtotal = sum of that category's element scores.  Total FRS Score = sum of all 8 category subtotals, out of 100 possible points.</t>
        </is>
      </c>
    </row>
    <row r="45" ht="15.75" customHeight="1" s="57">
      <c r="B45" s="62" t="inlineStr">
        <is>
          <t>What the Score Means — Gate 3 Readiness</t>
        </is>
      </c>
    </row>
    <row r="46" ht="27.75" customHeight="1" s="57">
      <c r="B46" s="63" t="inlineStr">
        <is>
          <t>80 – 100  —  Candidate for Gate 3 Review:  Required definition is substantially complete. Bring it to the Gate 3 review — the gate authority still determines whether the project proceeds.</t>
        </is>
      </c>
    </row>
    <row r="47" ht="27.75" customHeight="1" s="57">
      <c r="B47" s="63" t="inlineStr">
        <is>
          <t>60 – 79  —  Additional Definition Required:  Material definition gaps remain. Close them before Gate 3; any exception must be explicitly documented and approved, not a quiet pass.</t>
        </is>
      </c>
    </row>
    <row r="48" ht="27.75" customHeight="1" s="57">
      <c r="B48" s="63" t="inlineStr">
        <is>
          <t>Below 60  —  Not Ready for Gate 3:  Substantial definition gaps remain.</t>
        </is>
      </c>
    </row>
    <row r="49">
      <c r="B49" s="56" t="inlineStr">
        <is>
          <t>Gate 2 Not Satisfied  —  shown regardless of total score:  Capacity, Layout &amp; Flow Validation isn't fully Confirmed &amp; Documented, the Gate 2 Evidence Register (Form 17, all fourteen Phase 2 operational-evidence requirements) hasn't been completed and accepted, or both. A high score everywhere else cannot override this.</t>
        </is>
      </c>
    </row>
    <row r="50" ht="27.75" customHeight="1" s="57">
      <c r="B50" s="56" t="inlineStr">
        <is>
          <t>Assessment Incomplete  —  not every required element has been rated yet. Finish the assessment before treating any score as real.</t>
        </is>
      </c>
    </row>
    <row r="51">
      <c r="B51" s="56" t="inlineStr">
        <is>
          <t>When the score is taken: the Facility Readiness Score is calculated once, at the end of Phase 3, immediately before the Gate 3 review — not at Gate 4. Gate 4 is the funding decision itself. It should reconfirm this score, updating it only if something material changed during the Phase 4 funding-package work, not calculate it for the first time. If scope, cost, schedule, risk, or operational assumptions changed materially during Phase 4, the affected work returns to the appropriate earlier phase and the score gets updated before Gate 4.</t>
        </is>
      </c>
    </row>
    <row r="52">
      <c r="B52" s="56" t="inlineStr">
        <is>
          <t>One category is non-compensable, enforced two ways: Capacity, Layout &amp; Flow Validation must independently reach Confirmed &amp; Documented (all its elements rated 3), AND the Gate 2 Evidence Register must be marked completed and accepted. A high Total FRS Score cannot substitute for either one being incomplete.</t>
        </is>
      </c>
    </row>
    <row r="54">
      <c r="B54" s="63" t="n"/>
    </row>
    <row r="55">
      <c r="B55" s="65" t="inlineStr">
        <is>
          <t>This workbook is a living tool, not a locked one. Use it, and reach out to Robin Owens at Veritas Concept Engineering (www.veritasconcept.com) for a facilitated deep-dive on any project scoring in the caution or high-risk range.</t>
        </is>
      </c>
    </row>
  </sheetData>
  <printOptions horizontalCentered="0" verticalCentered="0" headings="0" gridLines="0" gridLinesSet="1"/>
  <pageMargins left="0.5" right="0.5" top="1" bottom="1" header="0.511811023622047" footer="0.511811023622047"/>
  <pageSetup orientation="portrait" paperSize="1" scale="100" fitToHeight="0"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1"/>
  </sheetPr>
  <dimension ref="B2:C23"/>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 customWidth="1" style="56" min="1" max="1"/>
    <col width="30" customWidth="1" style="56" min="2" max="2"/>
    <col width="55" customWidth="1" style="56" min="3" max="3"/>
  </cols>
  <sheetData>
    <row r="2" ht="21.75" customHeight="1" s="57">
      <c r="B2" s="66" t="inlineStr">
        <is>
          <t>Project Info</t>
        </is>
      </c>
    </row>
    <row r="4" ht="19.5" customHeight="1" s="57">
      <c r="B4" s="67" t="inlineStr">
        <is>
          <t>Project Name</t>
        </is>
      </c>
      <c r="C4" s="68" t="n"/>
    </row>
    <row r="6" ht="19.5" customHeight="1" s="57">
      <c r="B6" s="67" t="inlineStr">
        <is>
          <t>Owner / Organization</t>
        </is>
      </c>
      <c r="C6" s="68" t="n"/>
    </row>
    <row r="8" ht="19.5" customHeight="1" s="57">
      <c r="B8" s="67" t="inlineStr">
        <is>
          <t>Facility Type</t>
        </is>
      </c>
      <c r="C8" s="69" t="inlineStr">
        <is>
          <t>e.g. manufacturing plant, distribution/warehouse, hospital, school, office, municipal building</t>
        </is>
      </c>
    </row>
    <row r="10" ht="19.5" customHeight="1" s="57">
      <c r="B10" s="118" t="inlineStr">
        <is>
          <t>Weighting Basis</t>
        </is>
      </c>
      <c r="C10" s="119" t="inlineStr">
        <is>
          <t>Fixed baseline weighting (see the FRS Scorecard tab) — this version has no alternate profile to select.</t>
        </is>
      </c>
    </row>
    <row r="12" ht="19.5" customHeight="1" s="57">
      <c r="B12" s="67" t="inlineStr">
        <is>
          <t>Project Description</t>
        </is>
      </c>
      <c r="C12" s="68" t="n"/>
    </row>
    <row r="14" ht="19.5" customHeight="1" s="57">
      <c r="B14" s="67" t="inlineStr">
        <is>
          <t>Estimated Budget Range</t>
        </is>
      </c>
      <c r="C14" s="68" t="n"/>
    </row>
    <row r="16" ht="19.5" customHeight="1" s="57">
      <c r="B16" s="67" t="inlineStr">
        <is>
          <t>Date Scored</t>
        </is>
      </c>
      <c r="C16" s="68" t="n"/>
    </row>
    <row r="18" ht="19.5" customHeight="1" s="57">
      <c r="B18" s="67" t="inlineStr">
        <is>
          <t>Scored By</t>
        </is>
      </c>
      <c r="C18" s="68" t="n"/>
    </row>
    <row r="20" ht="15" customHeight="1" s="57">
      <c r="B20" s="67" t="inlineStr">
        <is>
          <t>Notes</t>
        </is>
      </c>
      <c r="C20" s="68" t="n"/>
    </row>
    <row r="21" ht="15" customHeight="1" s="57">
      <c r="B21" s="56" t="n"/>
    </row>
    <row r="23" ht="34.5" customHeight="1" s="57">
      <c r="B23" s="72" t="inlineStr">
        <is>
          <t>Yellow cells are for you to fill in. Clear the italic placeholder text before typing your own.</t>
        </is>
      </c>
    </row>
  </sheetData>
  <mergeCells count="2">
    <mergeCell ref="B21:C21"/>
    <mergeCell ref="B2:C2"/>
  </mergeCells>
  <printOptions horizontalCentered="0" verticalCentered="0" headings="0" gridLines="0" gridLinesSet="1"/>
  <pageMargins left="0.75" right="0.75" top="1" bottom="1" header="0.511811023622047" footer="0.511811023622047"/>
  <pageSetup orientation="portrait" paperSize="1" scale="100" fitToHeight="0"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1"/>
  </sheetPr>
  <dimension ref="A1:K43"/>
  <sheetViews>
    <sheetView showFormulas="0" showGridLines="0"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26" customWidth="1" style="56" min="1" max="1"/>
    <col width="22" customWidth="1" style="56" min="2" max="2"/>
    <col width="9" customWidth="1" style="56" min="3" max="3"/>
    <col width="44" customWidth="1" style="56" min="4" max="4"/>
    <col width="9" customWidth="1" style="56" min="5" max="5"/>
    <col width="8" customWidth="1" style="56" min="6" max="6"/>
    <col width="11" customWidth="1" style="56" min="7" max="7"/>
    <col width="22" customWidth="1" style="56" min="8" max="8"/>
    <col width="11" customWidth="1" style="56" min="10" max="10"/>
    <col hidden="1" width="15" customWidth="1" style="56" min="11" max="11"/>
  </cols>
  <sheetData>
    <row r="1" ht="30" customHeight="1" s="57">
      <c r="A1" s="73" t="inlineStr">
        <is>
          <t>Category</t>
        </is>
      </c>
      <c r="B1" s="73" t="inlineStr">
        <is>
          <t>Typically Led By</t>
        </is>
      </c>
      <c r="C1" s="73" t="inlineStr">
        <is>
          <t>Category
Weight</t>
        </is>
      </c>
      <c r="D1" s="73" t="inlineStr">
        <is>
          <t>Element</t>
        </is>
      </c>
      <c r="E1" s="73" t="inlineStr">
        <is>
          <t>Element
Weight</t>
        </is>
      </c>
      <c r="F1" s="73" t="inlineStr">
        <is>
          <t>Rating
(0-3)</t>
        </is>
      </c>
      <c r="G1" s="73" t="inlineStr">
        <is>
          <t>Element
Score</t>
        </is>
      </c>
      <c r="H1" s="73" t="inlineStr">
        <is>
          <t>Notes</t>
        </is>
      </c>
      <c r="J1" s="74" t="inlineStr">
        <is>
          <t>Default Wt</t>
        </is>
      </c>
      <c r="K1" s="74" t="inlineStr">
        <is>
          <t>Manufacturing Wt</t>
        </is>
      </c>
    </row>
    <row r="2" ht="48" customHeight="1" s="57">
      <c r="A2" s="75" t="inlineStr">
        <is>
          <t>Business Case &amp; Funding Clarity</t>
        </is>
      </c>
      <c r="B2" s="76" t="inlineStr">
        <is>
          <t>Executive sponsor / CFO</t>
        </is>
      </c>
      <c r="C2" s="77">
        <f>SUM(E2:E4)</f>
        <v/>
      </c>
      <c r="D2" s="78" t="inlineStr">
        <is>
          <t>Problem documented &amp; leadership-agreed</t>
        </is>
      </c>
      <c r="E2" s="77">
        <f>J2</f>
        <v/>
      </c>
      <c r="F2" s="79" t="n"/>
      <c r="G2" s="80">
        <f>IF(F2="","",(F2/3)*E2)</f>
        <v/>
      </c>
      <c r="H2" s="81" t="n"/>
      <c r="J2" s="82" t="n">
        <v>4</v>
      </c>
      <c r="K2" s="82" t="n">
        <v>3</v>
      </c>
    </row>
    <row r="3" ht="48" customHeight="1" s="57">
      <c r="A3" s="83" t="n"/>
      <c r="B3" s="83" t="n"/>
      <c r="C3" s="83" t="n"/>
      <c r="D3" s="78" t="inlineStr">
        <is>
          <t>Funding source + rough capital ceiling exists</t>
        </is>
      </c>
      <c r="E3" s="77">
        <f>J3</f>
        <v/>
      </c>
      <c r="F3" s="79" t="n"/>
      <c r="G3" s="80">
        <f>IF(F3="","",(F3/3)*E3)</f>
        <v/>
      </c>
      <c r="H3" s="81" t="n"/>
      <c r="J3" s="82" t="n">
        <v>4</v>
      </c>
      <c r="K3" s="82" t="n">
        <v>3</v>
      </c>
    </row>
    <row r="4" ht="48" customHeight="1" s="57">
      <c r="A4" s="84" t="n"/>
      <c r="B4" s="84" t="n"/>
      <c r="C4" s="84" t="n"/>
      <c r="D4" s="78" t="inlineStr">
        <is>
          <t>Success tied to named outcomes</t>
        </is>
      </c>
      <c r="E4" s="77">
        <f>J4</f>
        <v/>
      </c>
      <c r="F4" s="79" t="n"/>
      <c r="G4" s="80">
        <f>IF(F4="","",(F4/3)*E4)</f>
        <v/>
      </c>
      <c r="H4" s="81" t="n"/>
      <c r="J4" s="82" t="n">
        <v>4</v>
      </c>
      <c r="K4" s="82" t="n">
        <v>4</v>
      </c>
    </row>
    <row r="5" ht="15" customHeight="1" s="57">
      <c r="A5" s="85" t="inlineStr">
        <is>
          <t>Category Subtotal</t>
        </is>
      </c>
      <c r="B5" s="86" t="n"/>
      <c r="C5" s="86" t="n"/>
      <c r="D5" s="86" t="n"/>
      <c r="E5" s="87" t="n"/>
      <c r="F5" s="88" t="n"/>
      <c r="G5" s="89">
        <f>SUM(G2:G4)</f>
        <v/>
      </c>
      <c r="H5" s="88" t="n"/>
    </row>
    <row r="6" ht="48" customHeight="1" s="57">
      <c r="A6" s="90" t="inlineStr">
        <is>
          <t>Stakeholder Governance &amp; Decision Rights</t>
        </is>
      </c>
      <c r="B6" s="91" t="inlineStr">
        <is>
          <t>Project lead / facilities director</t>
        </is>
      </c>
      <c r="C6" s="92">
        <f>SUM(E6:E8)</f>
        <v/>
      </c>
      <c r="D6" s="93" t="inlineStr">
        <is>
          <t>One named person empowered on trade-offs</t>
        </is>
      </c>
      <c r="E6" s="92">
        <f>J6</f>
        <v/>
      </c>
      <c r="F6" s="79" t="n"/>
      <c r="G6" s="94">
        <f>IF(F6="","",(F6/3)*E6)</f>
        <v/>
      </c>
      <c r="H6" s="95" t="n"/>
      <c r="J6" s="82" t="n">
        <v>3</v>
      </c>
      <c r="K6" s="82" t="n">
        <v>2</v>
      </c>
    </row>
    <row r="7" ht="48" customHeight="1" s="57">
      <c r="A7" s="83" t="n"/>
      <c r="B7" s="83" t="n"/>
      <c r="C7" s="83" t="n"/>
      <c r="D7" s="93" t="inlineStr">
        <is>
          <t>End users consulted, not just informed</t>
        </is>
      </c>
      <c r="E7" s="92">
        <f>J7</f>
        <v/>
      </c>
      <c r="F7" s="79" t="n"/>
      <c r="G7" s="94">
        <f>IF(F7="","",(F7/3)*E7)</f>
        <v/>
      </c>
      <c r="H7" s="95" t="n"/>
      <c r="J7" s="82" t="n">
        <v>3</v>
      </c>
      <c r="K7" s="82" t="n">
        <v>2</v>
      </c>
    </row>
    <row r="8" ht="48" customHeight="1" s="57">
      <c r="A8" s="84" t="n"/>
      <c r="B8" s="84" t="n"/>
      <c r="C8" s="84" t="n"/>
      <c r="D8" s="93" t="inlineStr">
        <is>
          <t>Sponsor engaged, not just aware</t>
        </is>
      </c>
      <c r="E8" s="92">
        <f>J8</f>
        <v/>
      </c>
      <c r="F8" s="79" t="n"/>
      <c r="G8" s="94">
        <f>IF(F8="","",(F8/3)*E8)</f>
        <v/>
      </c>
      <c r="H8" s="95" t="n"/>
      <c r="J8" s="82" t="n">
        <v>2</v>
      </c>
      <c r="K8" s="82" t="n">
        <v>2</v>
      </c>
    </row>
    <row r="9" ht="15" customHeight="1" s="57">
      <c r="A9" s="85" t="inlineStr">
        <is>
          <t>Category Subtotal</t>
        </is>
      </c>
      <c r="B9" s="86" t="n"/>
      <c r="C9" s="86" t="n"/>
      <c r="D9" s="86" t="n"/>
      <c r="E9" s="87" t="n"/>
      <c r="F9" s="88" t="n"/>
      <c r="G9" s="89">
        <f>SUM(G6:G8)</f>
        <v/>
      </c>
      <c r="H9" s="88" t="n"/>
    </row>
    <row r="10" ht="93.75" customHeight="1" s="57">
      <c r="A10" s="75" t="inlineStr">
        <is>
          <t>Capacity, Layout &amp; Flow Validation (Non-Compensable Phase 2 Gate)</t>
        </is>
      </c>
      <c r="B10" s="76" t="inlineStr">
        <is>
          <t>Robin Owens / Veritas Concept Engineering</t>
        </is>
      </c>
      <c r="C10" s="77">
        <f>SUM(E10:E18)</f>
        <v/>
      </c>
      <c r="D10" s="78" t="inlineStr">
        <is>
          <t>Block Layout Planning — 2+ real block alternatives modeled and tested (Define/Model/Review/Select), incl. the shell-fit decision; equipment detail held back until block layout is confirmed (standard SLP practice)</t>
        </is>
      </c>
      <c r="E10" s="77">
        <f>J10</f>
        <v/>
      </c>
      <c r="F10" s="79" t="n"/>
      <c r="G10" s="80">
        <f>IF(F10="","",(F10/3)*E10)</f>
        <v/>
      </c>
      <c r="H10" s="81" t="n"/>
      <c r="J10" s="82" t="n">
        <v>4</v>
      </c>
      <c r="K10" s="82" t="n">
        <v>5</v>
      </c>
    </row>
    <row r="11" ht="67.5" customHeight="1" s="57">
      <c r="A11" s="83" t="n"/>
      <c r="B11" s="83" t="n"/>
      <c r="C11" s="83" t="n"/>
      <c r="D11" s="78" t="inlineStr">
        <is>
          <t>Capacity Planning — output/throughput gathered by product/service, quantity, routing, supporting services, and timing, sized into equipment needs</t>
        </is>
      </c>
      <c r="E11" s="77">
        <f>J11</f>
        <v/>
      </c>
      <c r="F11" s="79" t="n"/>
      <c r="G11" s="80">
        <f>IF(F11="","",(F11/3)*E11)</f>
        <v/>
      </c>
      <c r="H11" s="81" t="n"/>
      <c r="J11" s="82" t="n">
        <v>3</v>
      </c>
      <c r="K11" s="82" t="n">
        <v>4</v>
      </c>
    </row>
    <row r="12" ht="67.5" customHeight="1" s="57">
      <c r="A12" s="83" t="n"/>
      <c r="B12" s="83" t="n"/>
      <c r="C12" s="83" t="n"/>
      <c r="D12" s="78" t="inlineStr">
        <is>
          <t>Headcount &amp; Growth Planning — departments and headcount planned over time, sizing parking, cafeteria, circulation, transportation, and office space</t>
        </is>
      </c>
      <c r="E12" s="77">
        <f>J12</f>
        <v/>
      </c>
      <c r="F12" s="79" t="n"/>
      <c r="G12" s="80">
        <f>IF(F12="","",(F12/3)*E12)</f>
        <v/>
      </c>
      <c r="H12" s="81" t="n"/>
      <c r="J12" s="82" t="n">
        <v>2</v>
      </c>
      <c r="K12" s="82" t="n">
        <v>2</v>
      </c>
    </row>
    <row r="13" ht="93.75" customHeight="1" s="57">
      <c r="A13" s="83" t="n"/>
      <c r="B13" s="83" t="n"/>
      <c r="C13" s="83" t="n"/>
      <c r="D13" s="78" t="inlineStr">
        <is>
          <t>Space Planning &amp; Analysis — site-level space classified and measured (GSF/NSF/OSF/NOSF — Gross/Net/Operations/Non-Operations Square Feet), and Equipment Packing Density (value-add sqft ÷ operations sqft) checked against a target</t>
        </is>
      </c>
      <c r="E13" s="77">
        <f>J13</f>
        <v/>
      </c>
      <c r="F13" s="79" t="n"/>
      <c r="G13" s="80">
        <f>IF(F13="","",(F13/3)*E13)</f>
        <v/>
      </c>
      <c r="H13" s="81" t="n"/>
      <c r="J13" s="82" t="n">
        <v>3</v>
      </c>
      <c r="K13" s="82" t="n">
        <v>4</v>
      </c>
    </row>
    <row r="14" ht="81" customHeight="1" s="57">
      <c r="A14" s="83" t="n"/>
      <c r="B14" s="83" t="n"/>
      <c r="C14" s="83" t="n"/>
      <c r="D14" s="78" t="inlineStr">
        <is>
          <t>Operating Sequence &amp; Routing Documentation — required order of operations captured for layout (branches, rework loops, shared resources), and resource-level routings by product/service family captured for capacity modeling (Operating Sequence and Routing Worksheet)</t>
        </is>
      </c>
      <c r="E14" s="77">
        <f>J14</f>
        <v/>
      </c>
      <c r="F14" s="79" t="n"/>
      <c r="G14" s="80">
        <f>IF(F14="","",(F14/3)*E14)</f>
        <v/>
      </c>
      <c r="H14" s="81" t="n"/>
      <c r="J14" s="82" t="n">
        <v>3</v>
      </c>
      <c r="K14" s="82" t="n">
        <v>3</v>
      </c>
    </row>
    <row r="15" ht="81" customHeight="1" s="57">
      <c r="A15" s="83" t="n"/>
      <c r="B15" s="83" t="n"/>
      <c r="C15" s="83" t="n"/>
      <c r="D15" s="78" t="inlineStr">
        <is>
          <t>Flow Analysis — movement of people/materials/vehicles/equipment mapped and quantified (aggregate travel distance measured, not assumed) to catch bottlenecks</t>
        </is>
      </c>
      <c r="E15" s="77">
        <f>J15</f>
        <v/>
      </c>
      <c r="F15" s="79" t="n"/>
      <c r="G15" s="80">
        <f>IF(F15="","",(F15/3)*E15)</f>
        <v/>
      </c>
      <c r="H15" s="81" t="n"/>
      <c r="J15" s="82" t="n">
        <v>3</v>
      </c>
      <c r="K15" s="82" t="n">
        <v>4</v>
      </c>
    </row>
    <row r="16" ht="81" customHeight="1" s="57">
      <c r="A16" s="83" t="n"/>
      <c r="B16" s="83" t="n"/>
      <c r="C16" s="83" t="n"/>
      <c r="D16" s="78" t="inlineStr">
        <is>
          <t>Relationship Planning &amp; Analysis — adjacencies rated on a standard A-E-I-O-U-X closeness scale, documented in a formal chart, at both block and detailed stages</t>
        </is>
      </c>
      <c r="E16" s="77">
        <f>J16</f>
        <v/>
      </c>
      <c r="F16" s="79" t="n"/>
      <c r="G16" s="80">
        <f>IF(F16="","",(F16/3)*E16)</f>
        <v/>
      </c>
      <c r="H16" s="81" t="n"/>
      <c r="J16" s="82" t="n">
        <v>2</v>
      </c>
      <c r="K16" s="82" t="n">
        <v>3</v>
      </c>
    </row>
    <row r="17" ht="67.5" customHeight="1" s="57">
      <c r="A17" s="83" t="n"/>
      <c r="B17" s="83" t="n"/>
      <c r="C17" s="83" t="n"/>
      <c r="D17" s="78" t="inlineStr">
        <is>
          <t>Visualization / 2D-3D Modeling — layout modeled at a level matching its stage (block diagram through detailed concept model)</t>
        </is>
      </c>
      <c r="E17" s="77">
        <f>J17</f>
        <v/>
      </c>
      <c r="F17" s="79" t="n"/>
      <c r="G17" s="80">
        <f>IF(F17="","",(F17/3)*E17)</f>
        <v/>
      </c>
      <c r="H17" s="81" t="n"/>
      <c r="J17" s="82" t="n">
        <v>1</v>
      </c>
      <c r="K17" s="82" t="n">
        <v>2</v>
      </c>
    </row>
    <row r="18" ht="67.5" customHeight="1" s="57">
      <c r="A18" s="84" t="n"/>
      <c r="B18" s="84" t="n"/>
      <c r="C18" s="84" t="n"/>
      <c r="D18" s="78" t="inlineStr">
        <is>
          <t>Utilities Documentation — power/air/water/drains/gas documented in an organized requirements matrix for engineering handoff</t>
        </is>
      </c>
      <c r="E18" s="77">
        <f>J18</f>
        <v/>
      </c>
      <c r="F18" s="79" t="n"/>
      <c r="G18" s="80">
        <f>IF(F18="","",(F18/3)*E18)</f>
        <v/>
      </c>
      <c r="H18" s="81" t="n"/>
      <c r="J18" s="82" t="n">
        <v>1</v>
      </c>
      <c r="K18" s="82" t="n">
        <v>1</v>
      </c>
    </row>
    <row r="19" ht="15" customHeight="1" s="57">
      <c r="A19" s="85" t="inlineStr">
        <is>
          <t>Category Subtotal</t>
        </is>
      </c>
      <c r="B19" s="86" t="n"/>
      <c r="C19" s="86" t="n"/>
      <c r="D19" s="86" t="n"/>
      <c r="E19" s="87" t="n"/>
      <c r="F19" s="88" t="n"/>
      <c r="G19" s="89">
        <f>SUM(G10:G18)</f>
        <v/>
      </c>
      <c r="H19" s="88" t="n"/>
    </row>
    <row r="20" ht="48" customHeight="1" s="57">
      <c r="A20" s="90" t="inlineStr">
        <is>
          <t>Site &amp; Physical/Regulatory Constraints</t>
        </is>
      </c>
      <c r="B20" s="91" t="inlineStr">
        <is>
          <t>Civil/site engineer, code &amp; permitting consultant</t>
        </is>
      </c>
      <c r="C20" s="92">
        <f>SUM(E20:E22)</f>
        <v/>
      </c>
      <c r="D20" s="93" t="inlineStr">
        <is>
          <t>Site confirmed and under owner's control</t>
        </is>
      </c>
      <c r="E20" s="92">
        <f>J20</f>
        <v/>
      </c>
      <c r="F20" s="79" t="n"/>
      <c r="G20" s="94">
        <f>IF(F20="","",(F20/3)*E20)</f>
        <v/>
      </c>
      <c r="H20" s="95" t="n"/>
      <c r="J20" s="82" t="n">
        <v>4</v>
      </c>
      <c r="K20" s="82" t="n">
        <v>4</v>
      </c>
    </row>
    <row r="21" ht="48" customHeight="1" s="57">
      <c r="A21" s="83" t="n"/>
      <c r="B21" s="83" t="n"/>
      <c r="C21" s="83" t="n"/>
      <c r="D21" s="93" t="inlineStr">
        <is>
          <t>Physical constraints investigated, not assumed</t>
        </is>
      </c>
      <c r="E21" s="92">
        <f>J21</f>
        <v/>
      </c>
      <c r="F21" s="79" t="n"/>
      <c r="G21" s="94">
        <f>IF(F21="","",(F21/3)*E21)</f>
        <v/>
      </c>
      <c r="H21" s="95" t="n"/>
      <c r="J21" s="82" t="n">
        <v>3</v>
      </c>
      <c r="K21" s="82" t="n">
        <v>3</v>
      </c>
    </row>
    <row r="22" ht="48" customHeight="1" s="57">
      <c r="A22" s="84" t="n"/>
      <c r="B22" s="84" t="n"/>
      <c r="C22" s="84" t="n"/>
      <c r="D22" s="93" t="inlineStr">
        <is>
          <t>Code/permitting/entitlement path understood</t>
        </is>
      </c>
      <c r="E22" s="92">
        <f>J22</f>
        <v/>
      </c>
      <c r="F22" s="79" t="n"/>
      <c r="G22" s="94">
        <f>IF(F22="","",(F22/3)*E22)</f>
        <v/>
      </c>
      <c r="H22" s="95" t="n"/>
      <c r="J22" s="82" t="n">
        <v>3</v>
      </c>
      <c r="K22" s="82" t="n">
        <v>3</v>
      </c>
    </row>
    <row r="23" ht="15" customHeight="1" s="57">
      <c r="A23" s="85" t="inlineStr">
        <is>
          <t>Category Subtotal</t>
        </is>
      </c>
      <c r="B23" s="86" t="n"/>
      <c r="C23" s="86" t="n"/>
      <c r="D23" s="86" t="n"/>
      <c r="E23" s="87" t="n"/>
      <c r="F23" s="88" t="n"/>
      <c r="G23" s="89">
        <f>SUM(G20:G22)</f>
        <v/>
      </c>
      <c r="H23" s="88" t="n"/>
    </row>
    <row r="24" ht="48" customHeight="1" s="57">
      <c r="A24" s="75" t="inlineStr">
        <is>
          <t>Budget Basis &amp; Cost Realism</t>
        </is>
      </c>
      <c r="B24" s="76" t="inlineStr">
        <is>
          <t>Cost estimator, CFO/finance</t>
        </is>
      </c>
      <c r="C24" s="77">
        <f>SUM(E24:E26)</f>
        <v/>
      </c>
      <c r="D24" s="78" t="inlineStr">
        <is>
          <t>Estimate tied to defined scope, not a round number</t>
        </is>
      </c>
      <c r="E24" s="77">
        <f>J24</f>
        <v/>
      </c>
      <c r="F24" s="79" t="n"/>
      <c r="G24" s="80">
        <f>IF(F24="","",(F24/3)*E24)</f>
        <v/>
      </c>
      <c r="H24" s="81" t="n"/>
      <c r="J24" s="82" t="n">
        <v>6</v>
      </c>
      <c r="K24" s="82" t="n">
        <v>6</v>
      </c>
    </row>
    <row r="25" ht="48" customHeight="1" s="57">
      <c r="A25" s="83" t="n"/>
      <c r="B25" s="83" t="n"/>
      <c r="C25" s="83" t="n"/>
      <c r="D25" s="78" t="inlineStr">
        <is>
          <t>Contingency sized to actual definition level</t>
        </is>
      </c>
      <c r="E25" s="77">
        <f>J25</f>
        <v/>
      </c>
      <c r="F25" s="79" t="n"/>
      <c r="G25" s="80">
        <f>IF(F25="","",(F25/3)*E25)</f>
        <v/>
      </c>
      <c r="H25" s="81" t="n"/>
      <c r="J25" s="82" t="n">
        <v>5</v>
      </c>
      <c r="K25" s="82" t="n">
        <v>5</v>
      </c>
    </row>
    <row r="26" ht="48" customHeight="1" s="57">
      <c r="A26" s="84" t="n"/>
      <c r="B26" s="84" t="n"/>
      <c r="C26" s="84" t="n"/>
      <c r="D26" s="78" t="inlineStr">
        <is>
          <t>Known cost drivers factored in</t>
        </is>
      </c>
      <c r="E26" s="77">
        <f>J26</f>
        <v/>
      </c>
      <c r="F26" s="79" t="n"/>
      <c r="G26" s="80">
        <f>IF(F26="","",(F26/3)*E26)</f>
        <v/>
      </c>
      <c r="H26" s="81" t="n"/>
      <c r="J26" s="82" t="n">
        <v>4</v>
      </c>
      <c r="K26" s="82" t="n">
        <v>4</v>
      </c>
    </row>
    <row r="27" ht="15" customHeight="1" s="57">
      <c r="A27" s="85" t="inlineStr">
        <is>
          <t>Category Subtotal</t>
        </is>
      </c>
      <c r="B27" s="86" t="n"/>
      <c r="C27" s="86" t="n"/>
      <c r="D27" s="86" t="n"/>
      <c r="E27" s="87" t="n"/>
      <c r="F27" s="88" t="n"/>
      <c r="G27" s="89">
        <f>SUM(G24:G26)</f>
        <v/>
      </c>
      <c r="H27" s="88" t="n"/>
    </row>
    <row r="28" ht="48" customHeight="1" s="57">
      <c r="A28" s="90" t="inlineStr">
        <is>
          <t>Schedule Realism &amp; Sequencing</t>
        </is>
      </c>
      <c r="B28" s="91" t="inlineStr">
        <is>
          <t>Construction manager / scheduler / GC</t>
        </is>
      </c>
      <c r="C28" s="92">
        <f>SUM(E28:E30)</f>
        <v/>
      </c>
      <c r="D28" s="93" t="inlineStr">
        <is>
          <t>Schedule reflects real durations, not an imposed date</t>
        </is>
      </c>
      <c r="E28" s="92">
        <f>J28</f>
        <v/>
      </c>
      <c r="F28" s="79" t="n"/>
      <c r="G28" s="94">
        <f>IF(F28="","",(F28/3)*E28)</f>
        <v/>
      </c>
      <c r="H28" s="95" t="n"/>
      <c r="J28" s="82" t="n">
        <v>4</v>
      </c>
      <c r="K28" s="82" t="n">
        <v>4</v>
      </c>
    </row>
    <row r="29" ht="48" customHeight="1" s="57">
      <c r="A29" s="83" t="n"/>
      <c r="B29" s="83" t="n"/>
      <c r="C29" s="83" t="n"/>
      <c r="D29" s="93" t="inlineStr">
        <is>
          <t>Long-lead items identified</t>
        </is>
      </c>
      <c r="E29" s="92">
        <f>J29</f>
        <v/>
      </c>
      <c r="F29" s="79" t="n"/>
      <c r="G29" s="94">
        <f>IF(F29="","",(F29/3)*E29)</f>
        <v/>
      </c>
      <c r="H29" s="95" t="n"/>
      <c r="J29" s="82" t="n">
        <v>3</v>
      </c>
      <c r="K29" s="82" t="n">
        <v>3</v>
      </c>
    </row>
    <row r="30" ht="48" customHeight="1" s="57">
      <c r="A30" s="84" t="n"/>
      <c r="B30" s="84" t="n"/>
      <c r="C30" s="84" t="n"/>
      <c r="D30" s="93" t="inlineStr">
        <is>
          <t>Schedule checked against owner's own decision speed</t>
        </is>
      </c>
      <c r="E30" s="92">
        <f>J30</f>
        <v/>
      </c>
      <c r="F30" s="79" t="n"/>
      <c r="G30" s="94">
        <f>IF(F30="","",(F30/3)*E30)</f>
        <v/>
      </c>
      <c r="H30" s="95" t="n"/>
      <c r="J30" s="82" t="n">
        <v>3</v>
      </c>
      <c r="K30" s="82" t="n">
        <v>3</v>
      </c>
    </row>
    <row r="31" ht="15" customHeight="1" s="57">
      <c r="A31" s="85" t="inlineStr">
        <is>
          <t>Category Subtotal</t>
        </is>
      </c>
      <c r="B31" s="86" t="n"/>
      <c r="C31" s="86" t="n"/>
      <c r="D31" s="86" t="n"/>
      <c r="E31" s="87" t="n"/>
      <c r="F31" s="88" t="n"/>
      <c r="G31" s="89">
        <f>SUM(G28:G30)</f>
        <v/>
      </c>
      <c r="H31" s="88" t="n"/>
    </row>
    <row r="32" ht="48" customHeight="1" s="57">
      <c r="A32" s="75" t="inlineStr">
        <is>
          <t>Risk &amp; Approval Readiness</t>
        </is>
      </c>
      <c r="B32" s="76" t="inlineStr">
        <is>
          <t>Project lead, legal/regulatory advisor</t>
        </is>
      </c>
      <c r="C32" s="77">
        <f>SUM(E32:E34)</f>
        <v/>
      </c>
      <c r="D32" s="78" t="inlineStr">
        <is>
          <t>Risk list exists with owners assigned</t>
        </is>
      </c>
      <c r="E32" s="77">
        <f>J32</f>
        <v/>
      </c>
      <c r="F32" s="79" t="n"/>
      <c r="G32" s="80">
        <f>IF(F32="","",(F32/3)*E32)</f>
        <v/>
      </c>
      <c r="H32" s="81" t="n"/>
      <c r="J32" s="82" t="n">
        <v>3</v>
      </c>
      <c r="K32" s="82" t="n">
        <v>3</v>
      </c>
    </row>
    <row r="33" ht="48" customHeight="1" s="57">
      <c r="A33" s="83" t="n"/>
      <c r="B33" s="83" t="n"/>
      <c r="C33" s="83" t="n"/>
      <c r="D33" s="78" t="inlineStr">
        <is>
          <t>Required approvals and timelines mapped</t>
        </is>
      </c>
      <c r="E33" s="77">
        <f>J33</f>
        <v/>
      </c>
      <c r="F33" s="79" t="n"/>
      <c r="G33" s="80">
        <f>IF(F33="","",(F33/3)*E33)</f>
        <v/>
      </c>
      <c r="H33" s="81" t="n"/>
      <c r="J33" s="82" t="n">
        <v>3</v>
      </c>
      <c r="K33" s="82" t="n">
        <v>2</v>
      </c>
    </row>
    <row r="34" ht="48" customHeight="1" s="57">
      <c r="A34" s="84" t="n"/>
      <c r="B34" s="84" t="n"/>
      <c r="C34" s="84" t="n"/>
      <c r="D34" s="78" t="inlineStr">
        <is>
          <t>Plan exists for key-assumption changes</t>
        </is>
      </c>
      <c r="E34" s="77">
        <f>J34</f>
        <v/>
      </c>
      <c r="F34" s="79" t="n"/>
      <c r="G34" s="80">
        <f>IF(F34="","",(F34/3)*E34)</f>
        <v/>
      </c>
      <c r="H34" s="81" t="n"/>
      <c r="J34" s="82" t="n">
        <v>3</v>
      </c>
      <c r="K34" s="82" t="n">
        <v>2</v>
      </c>
    </row>
    <row r="35" ht="15" customHeight="1" s="57">
      <c r="A35" s="85" t="inlineStr">
        <is>
          <t>Category Subtotal</t>
        </is>
      </c>
      <c r="B35" s="86" t="n"/>
      <c r="C35" s="86" t="n"/>
      <c r="D35" s="86" t="n"/>
      <c r="E35" s="87" t="n"/>
      <c r="F35" s="88" t="n"/>
      <c r="G35" s="89">
        <f>SUM(G32:G34)</f>
        <v/>
      </c>
      <c r="H35" s="88" t="n"/>
    </row>
    <row r="36" ht="48" customHeight="1" s="57">
      <c r="A36" s="90" t="inlineStr">
        <is>
          <t>Delivery &amp; Procurement Strategy</t>
        </is>
      </c>
      <c r="B36" s="91" t="inlineStr">
        <is>
          <t>Project lead, procurement/legal</t>
        </is>
      </c>
      <c r="C36" s="92">
        <f>SUM(E36:E38)</f>
        <v/>
      </c>
      <c r="D36" s="93" t="inlineStr">
        <is>
          <t>Delivery method chosen deliberately</t>
        </is>
      </c>
      <c r="E36" s="92">
        <f>J36</f>
        <v/>
      </c>
      <c r="F36" s="79" t="n"/>
      <c r="G36" s="94">
        <f>IF(F36="","",(F36/3)*E36)</f>
        <v/>
      </c>
      <c r="H36" s="95" t="n"/>
      <c r="J36" s="82" t="n">
        <v>5</v>
      </c>
      <c r="K36" s="82" t="n">
        <v>5</v>
      </c>
    </row>
    <row r="37" ht="48" customHeight="1" s="57">
      <c r="A37" s="83" t="n"/>
      <c r="B37" s="83" t="n"/>
      <c r="C37" s="83" t="n"/>
      <c r="D37" s="93" t="inlineStr">
        <is>
          <t>Owner has internal capacity to manage delivery</t>
        </is>
      </c>
      <c r="E37" s="92">
        <f>J37</f>
        <v/>
      </c>
      <c r="F37" s="79" t="n"/>
      <c r="G37" s="94">
        <f>IF(F37="","",(F37/3)*E37)</f>
        <v/>
      </c>
      <c r="H37" s="95" t="n"/>
      <c r="J37" s="82" t="n">
        <v>5</v>
      </c>
      <c r="K37" s="82" t="n">
        <v>5</v>
      </c>
    </row>
    <row r="38" ht="48" customHeight="1" s="57">
      <c r="A38" s="84" t="n"/>
      <c r="B38" s="84" t="n"/>
      <c r="C38" s="84" t="n"/>
      <c r="D38" s="93" t="inlineStr">
        <is>
          <t>Procurement approach matches risk tolerance/timeline</t>
        </is>
      </c>
      <c r="E38" s="92">
        <f>J38</f>
        <v/>
      </c>
      <c r="F38" s="79" t="n"/>
      <c r="G38" s="94">
        <f>IF(F38="","",(F38/3)*E38)</f>
        <v/>
      </c>
      <c r="H38" s="95" t="n"/>
      <c r="J38" s="82" t="n">
        <v>4</v>
      </c>
      <c r="K38" s="82" t="n">
        <v>4</v>
      </c>
    </row>
    <row r="39" ht="15" customHeight="1" s="57">
      <c r="A39" s="85" t="inlineStr">
        <is>
          <t>Category Subtotal</t>
        </is>
      </c>
      <c r="B39" s="86" t="n"/>
      <c r="C39" s="86" t="n"/>
      <c r="D39" s="86" t="n"/>
      <c r="E39" s="87" t="n"/>
      <c r="F39" s="88" t="n"/>
      <c r="G39" s="89">
        <f>SUM(G36:G38)</f>
        <v/>
      </c>
      <c r="H39" s="88" t="n"/>
    </row>
    <row r="40" ht="24" customHeight="1" s="57">
      <c r="A40" s="96" t="inlineStr">
        <is>
          <t>WEIGHT CHECK (should total 100)</t>
        </is>
      </c>
      <c r="C40" s="96">
        <f>C2+C6+C10+C20+C24+C28+C32+C36</f>
        <v/>
      </c>
    </row>
    <row r="41" ht="32" customHeight="1" s="57">
      <c r="A41" s="97" t="inlineStr">
        <is>
          <t>TOTAL FRS SCORE</t>
        </is>
      </c>
      <c r="B41" s="86" t="n"/>
      <c r="C41" s="86" t="n"/>
      <c r="D41" s="86" t="n"/>
      <c r="E41" s="87" t="n"/>
      <c r="F41" s="98" t="n"/>
      <c r="G41" s="99">
        <f>G5+G9+G19+G23+G27+G31+G35+G39</f>
        <v/>
      </c>
      <c r="H41" s="98" t="n"/>
    </row>
    <row r="42" ht="28" customHeight="1" s="57">
      <c r="A42" s="100" t="inlineStr">
        <is>
          <t>READINESS BAND</t>
        </is>
      </c>
      <c r="F42" s="101" t="n"/>
      <c r="G42" s="115">
        <f>IF(COUNT(F2:F4,F6:F8,F10:F18,F20:F22,F24:F26,F28:F30,F32:F34,F36:F38)&lt;30,"Assessment Incomplete",IF(OR(G19&lt;C10,G43&lt;&gt;"Yes"),"Gate 2 Not Satisfied",IF(G41&gt;=80,"Candidate for Gate 3 Review",IF(G41&gt;=60,"Additional Definition Required","Not Ready for Gate 3"))))</f>
        <v/>
      </c>
    </row>
    <row r="43" ht="28" customHeight="1" s="57">
      <c r="A43" s="100" t="inlineStr">
        <is>
          <t>Gate 2 Evidence Register — completed &amp; accepted? (Form 17, all 14 items)</t>
        </is>
      </c>
      <c r="G43" s="117" t="n"/>
    </row>
  </sheetData>
  <mergeCells count="37">
    <mergeCell ref="A39:E39"/>
    <mergeCell ref="A2:A4"/>
    <mergeCell ref="C2:C4"/>
    <mergeCell ref="A20:A22"/>
    <mergeCell ref="A32:A34"/>
    <mergeCell ref="B24:B26"/>
    <mergeCell ref="C32:C34"/>
    <mergeCell ref="B10:B18"/>
    <mergeCell ref="B36:B38"/>
    <mergeCell ref="B28:B30"/>
    <mergeCell ref="B20:B22"/>
    <mergeCell ref="A28:A30"/>
    <mergeCell ref="A41:E41"/>
    <mergeCell ref="C28:C30"/>
    <mergeCell ref="A24:A26"/>
    <mergeCell ref="C6:C8"/>
    <mergeCell ref="C24:C26"/>
    <mergeCell ref="B32:B34"/>
    <mergeCell ref="A10:A18"/>
    <mergeCell ref="A27:E27"/>
    <mergeCell ref="A36:A38"/>
    <mergeCell ref="A42:E42"/>
    <mergeCell ref="C20:C22"/>
    <mergeCell ref="B6:B8"/>
    <mergeCell ref="A5:E5"/>
    <mergeCell ref="A23:E23"/>
    <mergeCell ref="B2:B4"/>
    <mergeCell ref="A6:A8"/>
    <mergeCell ref="G43:I43"/>
    <mergeCell ref="A35:E35"/>
    <mergeCell ref="A43:E43"/>
    <mergeCell ref="G42:I42"/>
    <mergeCell ref="A19:E19"/>
    <mergeCell ref="A31:E31"/>
    <mergeCell ref="C10:C18"/>
    <mergeCell ref="A9:E9"/>
    <mergeCell ref="C36:C38"/>
  </mergeCells>
  <dataValidations count="2">
    <dataValidation sqref="F2:F4 F6:F8 F10:F18 F20:F22 F24:F26 F28:F30 F32:F34 F36:F38" showDropDown="0" showInputMessage="0" showErrorMessage="0" allowBlank="1" type="list">
      <formula1>"0,1,2,3"</formula1>
    </dataValidation>
    <dataValidation sqref="G43" showDropDown="0" showInputMessage="0" showErrorMessage="0" allowBlank="1" type="list">
      <formula1>"Yes,No"</formula1>
    </dataValidation>
  </dataValidations>
  <printOptions horizontalCentered="0" verticalCentered="0" headings="0" gridLines="0" gridLinesSet="1"/>
  <pageMargins left="0.4" right="0.4" top="1" bottom="1" header="0.511811023622047" footer="0.511811023622047"/>
  <pageSetup orientation="landscape" paperSize="1" scale="100" fitToHeight="0"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1"/>
  </sheetPr>
  <dimension ref="B2:E20"/>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 customWidth="1" style="56" min="1" max="1"/>
    <col width="38" customWidth="1" style="56" min="2" max="2"/>
    <col width="14" customWidth="1" style="56" min="3" max="4"/>
    <col width="30" customWidth="1" style="56" min="5" max="5"/>
  </cols>
  <sheetData>
    <row r="2" ht="21.75" customHeight="1" s="57">
      <c r="B2" s="66" t="inlineStr">
        <is>
          <t>Facility Readiness Score — Results</t>
        </is>
      </c>
    </row>
    <row r="3" ht="15" customHeight="1" s="57">
      <c r="B3" s="103">
        <f>IF('Project Info'!C4="","[Project Name — fill in on the Project Info tab]",'Project Info'!C4)</f>
        <v/>
      </c>
    </row>
    <row r="5" ht="15" customHeight="1" s="57">
      <c r="B5" s="73" t="inlineStr">
        <is>
          <t>Category</t>
        </is>
      </c>
      <c r="C5" s="73" t="inlineStr">
        <is>
          <t>Score</t>
        </is>
      </c>
      <c r="D5" s="73" t="inlineStr">
        <is>
          <t>Max</t>
        </is>
      </c>
      <c r="E5" s="73" t="inlineStr">
        <is>
          <t>% of Max</t>
        </is>
      </c>
    </row>
    <row r="6" ht="15" customHeight="1" s="57">
      <c r="B6" s="104" t="inlineStr">
        <is>
          <t>Business Case &amp; Funding Clarity</t>
        </is>
      </c>
      <c r="C6" s="105">
        <f>'FRS Scorecard'!G5</f>
        <v/>
      </c>
      <c r="D6" s="92">
        <f>'FRS Scorecard'!C2</f>
        <v/>
      </c>
      <c r="E6" s="106">
        <f>IF(D6=0,0,C6/D6)</f>
        <v/>
      </c>
    </row>
    <row r="7" ht="15" customHeight="1" s="57">
      <c r="B7" s="104" t="inlineStr">
        <is>
          <t>Stakeholder Governance &amp; Decision Rights</t>
        </is>
      </c>
      <c r="C7" s="105">
        <f>'FRS Scorecard'!G9</f>
        <v/>
      </c>
      <c r="D7" s="92">
        <f>'FRS Scorecard'!C6</f>
        <v/>
      </c>
      <c r="E7" s="106">
        <f>IF(D7=0,0,C7/D7)</f>
        <v/>
      </c>
    </row>
    <row r="8" ht="15" customHeight="1" s="57">
      <c r="B8" s="104" t="inlineStr">
        <is>
          <t>Capacity, Layout &amp; Flow Validation (Non-Compensable Phase 2 Gate)</t>
        </is>
      </c>
      <c r="C8" s="105">
        <f>'FRS Scorecard'!G19</f>
        <v/>
      </c>
      <c r="D8" s="92">
        <f>'FRS Scorecard'!C10</f>
        <v/>
      </c>
      <c r="E8" s="106">
        <f>IF(D8=0,0,C8/D8)</f>
        <v/>
      </c>
    </row>
    <row r="9" ht="15" customHeight="1" s="57">
      <c r="B9" s="104" t="inlineStr">
        <is>
          <t>Site &amp; Physical/Regulatory Constraints</t>
        </is>
      </c>
      <c r="C9" s="105">
        <f>'FRS Scorecard'!G23</f>
        <v/>
      </c>
      <c r="D9" s="92">
        <f>'FRS Scorecard'!C20</f>
        <v/>
      </c>
      <c r="E9" s="106">
        <f>IF(D9=0,0,C9/D9)</f>
        <v/>
      </c>
    </row>
    <row r="10" ht="15" customHeight="1" s="57">
      <c r="B10" s="104" t="inlineStr">
        <is>
          <t>Budget Basis &amp; Cost Realism</t>
        </is>
      </c>
      <c r="C10" s="105">
        <f>'FRS Scorecard'!G27</f>
        <v/>
      </c>
      <c r="D10" s="92">
        <f>'FRS Scorecard'!C24</f>
        <v/>
      </c>
      <c r="E10" s="106">
        <f>IF(D10=0,0,C10/D10)</f>
        <v/>
      </c>
    </row>
    <row r="11" ht="15" customHeight="1" s="57">
      <c r="B11" s="104" t="inlineStr">
        <is>
          <t>Schedule Realism &amp; Sequencing</t>
        </is>
      </c>
      <c r="C11" s="105">
        <f>'FRS Scorecard'!G31</f>
        <v/>
      </c>
      <c r="D11" s="92">
        <f>'FRS Scorecard'!C28</f>
        <v/>
      </c>
      <c r="E11" s="106">
        <f>IF(D11=0,0,C11/D11)</f>
        <v/>
      </c>
    </row>
    <row r="12" ht="15" customHeight="1" s="57">
      <c r="B12" s="104" t="inlineStr">
        <is>
          <t>Risk &amp; Approval Readiness</t>
        </is>
      </c>
      <c r="C12" s="105">
        <f>'FRS Scorecard'!G35</f>
        <v/>
      </c>
      <c r="D12" s="92">
        <f>'FRS Scorecard'!C32</f>
        <v/>
      </c>
      <c r="E12" s="106">
        <f>IF(D12=0,0,C12/D12)</f>
        <v/>
      </c>
    </row>
    <row r="13" ht="15" customHeight="1" s="57">
      <c r="B13" s="104" t="inlineStr">
        <is>
          <t>Delivery &amp; Procurement Strategy</t>
        </is>
      </c>
      <c r="C13" s="105">
        <f>'FRS Scorecard'!G39</f>
        <v/>
      </c>
      <c r="D13" s="92">
        <f>'FRS Scorecard'!C36</f>
        <v/>
      </c>
      <c r="E13" s="106">
        <f>IF(D13=0,0,C13/D13)</f>
        <v/>
      </c>
    </row>
    <row r="14" ht="21.75" customHeight="1" s="57">
      <c r="B14" s="107" t="inlineStr">
        <is>
          <t>TOTAL FRS SCORE</t>
        </is>
      </c>
      <c r="C14" s="108">
        <f>SUM(C6:C13)</f>
        <v/>
      </c>
      <c r="D14" s="109">
        <f>SUM(D6:D13)</f>
        <v/>
      </c>
      <c r="E14" s="110">
        <f>C14/D14</f>
        <v/>
      </c>
    </row>
    <row r="16" ht="24" customHeight="1" s="57">
      <c r="B16" s="111" t="inlineStr">
        <is>
          <t>GATE 3 READINESS BAND</t>
        </is>
      </c>
      <c r="D16" s="112">
        <f>'FRS Scorecard'!G42</f>
        <v/>
      </c>
    </row>
    <row r="18" ht="30" customHeight="1" s="57">
      <c r="B18" s="113" t="inlineStr">
        <is>
          <t>80-100 Candidate for Gate 3 Review   |   60-79 Additional Definition Required   |   Below 60 Not Ready for Gate 3   |   Gate 2 Not Satisfied (regardless of total score) if Capacity/Layout/Flow isn't fully confirmed or the Gate 2 Evidence Register isn't completed and accepted   |   Assessment Incomplete if not every element is rated yet. See the Instructions tab for what each band means and the honesty caveat on FRS's validation status.</t>
        </is>
      </c>
    </row>
    <row r="20" ht="15" customHeight="1" s="57">
      <c r="B20" s="114" t="inlineStr">
        <is>
          <t>Veritas Concept Engineering  ·  Robin Owens  ·  www.veritasconcept.com</t>
        </is>
      </c>
    </row>
  </sheetData>
  <mergeCells count="5">
    <mergeCell ref="D16:E16"/>
    <mergeCell ref="B16:C16"/>
    <mergeCell ref="B18:E18"/>
    <mergeCell ref="B3:E3"/>
    <mergeCell ref="B2:E2"/>
  </mergeCells>
  <conditionalFormatting sqref="E6:E13">
    <cfRule type="dataBar" priority="2">
      <dataBar minLength="10" maxLength="90" showValue="1">
        <cfvo type="num" val="0"/>
        <cfvo type="num" val="1"/>
        <color rgb="FF1F3864"/>
      </dataBar>
    </cfRule>
  </conditionalFormatting>
  <printOptions horizontalCentered="0" verticalCentered="0" headings="0" gridLines="0" gridLinesSet="1"/>
  <pageMargins left="0.75" right="0.75" top="1" bottom="1" header="0.511811023622047" footer="0.511811023622047"/>
  <pageSetup orientation="portrait" paperSize="1" scale="100" fitToHeight="0"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2026-09-01T18:14:52Z</dcterms:created>
  <dcterms:modified xmlns:dcterms="http://purl.org/dc/terms/" xmlns:xsi="http://www.w3.org/2001/XMLSchema-instance" xsi:type="dcterms:W3CDTF">2026-10-03T05:54:17Z</dcterms:modified>
  <cp:revision>0</cp:revision>
</cp:coreProperties>
</file>