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Weighted-Factor Scorecard"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18">
    <font>
      <name val="Calibri"/>
      <charset val="1"/>
      <family val="2"/>
      <color theme="1"/>
      <sz val="11"/>
    </font>
    <font>
      <name val="Arial"/>
      <family val="0"/>
      <sz val="10"/>
    </font>
    <font>
      <name val="Arial"/>
      <family val="0"/>
      <sz val="10"/>
    </font>
    <font>
      <name val="Arial"/>
      <family val="0"/>
      <sz val="10"/>
    </font>
    <font>
      <name val="Calibri"/>
      <charset val="1"/>
      <family val="0"/>
      <b val="1"/>
      <color rgb="FF1F3864"/>
      <sz val="14"/>
    </font>
    <font>
      <name val="Calibri"/>
      <charset val="1"/>
      <family val="0"/>
      <i val="1"/>
      <color rgb="FF5C574A"/>
      <sz val="10"/>
    </font>
    <font>
      <name val="Calibri"/>
      <charset val="1"/>
      <family val="0"/>
      <i val="1"/>
      <color rgb="FF5C574A"/>
      <sz val="9"/>
    </font>
    <font>
      <name val="Calibri"/>
      <charset val="1"/>
      <family val="0"/>
      <b val="1"/>
      <color rgb="FFFFFFFF"/>
      <sz val="10"/>
    </font>
    <font>
      <name val="Calibri"/>
      <charset val="1"/>
      <family val="0"/>
      <b val="1"/>
      <color rgb="FF222222"/>
      <sz val="10"/>
    </font>
    <font>
      <name val="Calibri"/>
      <charset val="1"/>
      <family val="0"/>
      <color rgb="FF222222"/>
      <sz val="10"/>
    </font>
    <font>
      <name val="Calibri"/>
      <charset val="1"/>
      <family val="0"/>
      <b val="1"/>
      <color rgb="FF1F3864"/>
      <sz val="10"/>
    </font>
    <font>
      <name val="Calibri"/>
      <b val="1"/>
      <color rgb="FF1F3864"/>
      <sz val="14"/>
    </font>
    <font>
      <name val="Calibri"/>
      <i val="1"/>
      <color rgb="FF5C574A"/>
      <sz val="10"/>
    </font>
    <font>
      <name val="Calibri"/>
      <i val="1"/>
      <color rgb="FF5C574A"/>
      <sz val="9"/>
    </font>
    <font>
      <name val="Calibri"/>
      <b val="1"/>
      <color rgb="FF222222"/>
      <sz val="10"/>
    </font>
    <font>
      <name val="Calibri"/>
      <color rgb="FF222222"/>
      <sz val="10"/>
    </font>
    <font>
      <name val="Calibri"/>
      <b val="1"/>
      <color rgb="FFFFFFFF"/>
      <sz val="10"/>
    </font>
    <font>
      <name val="Calibri"/>
      <b val="1"/>
      <color rgb="FF1F3864"/>
      <sz val="10"/>
    </font>
  </fonts>
  <fills count="8">
    <fill>
      <patternFill/>
    </fill>
    <fill>
      <patternFill patternType="gray125"/>
    </fill>
    <fill>
      <patternFill patternType="solid">
        <fgColor rgb="FF1F3864"/>
        <bgColor rgb="FF333399"/>
      </patternFill>
    </fill>
    <fill>
      <patternFill patternType="solid">
        <fgColor rgb="FFFFF2CC"/>
        <bgColor rgb="FFF2F2F2"/>
      </patternFill>
    </fill>
    <fill>
      <patternFill patternType="solid">
        <fgColor rgb="FFF2F2F2"/>
        <bgColor rgb="FFFFFFFF"/>
      </patternFill>
    </fill>
    <fill>
      <patternFill patternType="solid">
        <fgColor rgb="FFFFF2CC"/>
      </patternFill>
    </fill>
    <fill>
      <patternFill patternType="solid">
        <fgColor rgb="FF1F3864"/>
      </patternFill>
    </fill>
    <fill>
      <patternFill patternType="solid">
        <fgColor rgb="FFF2F2F2"/>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2">
    <xf numFmtId="0" fontId="0" fillId="0" borderId="0" applyAlignment="1" pivotButton="0" quotePrefix="0" xfId="0">
      <alignment horizontal="general" vertical="bottom"/>
    </xf>
    <xf numFmtId="0" fontId="4" fillId="0" borderId="0" applyAlignment="1" pivotButton="0" quotePrefix="0" xfId="0">
      <alignment horizontal="left" vertical="center"/>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2" borderId="1" applyAlignment="1" pivotButton="0" quotePrefix="0" xfId="0">
      <alignment horizontal="center" vertical="center" wrapText="1"/>
    </xf>
    <xf numFmtId="0" fontId="8" fillId="0" borderId="1" applyAlignment="1" pivotButton="0" quotePrefix="0" xfId="0">
      <alignment horizontal="left" vertical="center" wrapText="1"/>
    </xf>
    <xf numFmtId="0" fontId="9" fillId="0" borderId="1" applyAlignment="1" pivotButton="0" quotePrefix="0" xfId="0">
      <alignment horizontal="left" vertical="center" wrapText="1"/>
    </xf>
    <xf numFmtId="0" fontId="9" fillId="0" borderId="1" applyAlignment="1" pivotButton="0" quotePrefix="0" xfId="0">
      <alignment horizontal="center" vertical="center"/>
    </xf>
    <xf numFmtId="0" fontId="9" fillId="3" borderId="1" applyAlignment="1" pivotButton="0" quotePrefix="0" xfId="0">
      <alignment horizontal="center" vertical="center"/>
    </xf>
    <xf numFmtId="0" fontId="8" fillId="0" borderId="1" applyAlignment="1" pivotButton="0" quotePrefix="0" xfId="0">
      <alignment horizontal="center" vertical="center"/>
    </xf>
    <xf numFmtId="0" fontId="0" fillId="4" borderId="0" applyAlignment="1" pivotButton="0" quotePrefix="0" xfId="0">
      <alignment horizontal="general" vertical="bottom"/>
    </xf>
    <xf numFmtId="0" fontId="8" fillId="4" borderId="1" applyAlignment="1" pivotButton="0" quotePrefix="0" xfId="0">
      <alignment horizontal="center" vertical="center"/>
    </xf>
    <xf numFmtId="0" fontId="10" fillId="0" borderId="1" applyAlignment="1" pivotButton="0" quotePrefix="0" xfId="0">
      <alignment horizontal="center" vertical="center"/>
    </xf>
    <xf numFmtId="164" fontId="9" fillId="0" borderId="1" applyAlignment="1" pivotButton="0" quotePrefix="0" xfId="0">
      <alignment horizontal="center"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left" vertical="center"/>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2" borderId="1" applyAlignment="1" pivotButton="0" quotePrefix="0" xfId="0">
      <alignment horizontal="center" vertical="center" wrapText="1"/>
    </xf>
    <xf numFmtId="0" fontId="8" fillId="0" borderId="1" applyAlignment="1" pivotButton="0" quotePrefix="0" xfId="0">
      <alignment horizontal="left" vertical="center" wrapText="1"/>
    </xf>
    <xf numFmtId="0" fontId="9" fillId="0" borderId="1" applyAlignment="1" pivotButton="0" quotePrefix="0" xfId="0">
      <alignment horizontal="left" vertical="center" wrapText="1"/>
    </xf>
    <xf numFmtId="0" fontId="9" fillId="0" borderId="1" applyAlignment="1" pivotButton="0" quotePrefix="0" xfId="0">
      <alignment horizontal="center" vertical="center"/>
    </xf>
    <xf numFmtId="0" fontId="9" fillId="3" borderId="1" applyAlignment="1" pivotButton="0" quotePrefix="0" xfId="0">
      <alignment horizontal="center" vertical="center"/>
    </xf>
    <xf numFmtId="0" fontId="8" fillId="0" borderId="1" applyAlignment="1" pivotButton="0" quotePrefix="0" xfId="0">
      <alignment horizontal="center" vertical="center"/>
    </xf>
    <xf numFmtId="0" fontId="0" fillId="4" borderId="0" applyAlignment="1" pivotButton="0" quotePrefix="0" xfId="0">
      <alignment horizontal="general" vertical="bottom"/>
    </xf>
    <xf numFmtId="0" fontId="8" fillId="4" borderId="1" applyAlignment="1" pivotButton="0" quotePrefix="0" xfId="0">
      <alignment horizontal="center" vertical="center"/>
    </xf>
    <xf numFmtId="0" fontId="10" fillId="0" borderId="1" applyAlignment="1" pivotButton="0" quotePrefix="0" xfId="0">
      <alignment horizontal="center" vertical="center"/>
    </xf>
    <xf numFmtId="164" fontId="9" fillId="0" borderId="1" applyAlignment="1" pivotButton="0" quotePrefix="0" xfId="0">
      <alignment horizontal="center" vertical="center"/>
    </xf>
    <xf numFmtId="0" fontId="11" fillId="0" borderId="0" pivotButton="0" quotePrefix="0" xfId="0"/>
    <xf numFmtId="0" fontId="12" fillId="0" borderId="0" pivotButton="0" quotePrefix="0" xfId="0"/>
    <xf numFmtId="0" fontId="13" fillId="0" borderId="0" applyAlignment="1" pivotButton="0" quotePrefix="0" xfId="0">
      <alignment vertical="top" wrapText="1"/>
    </xf>
    <xf numFmtId="0" fontId="14" fillId="0" borderId="2" applyAlignment="1" pivotButton="0" quotePrefix="0" xfId="0">
      <alignment horizontal="left" vertical="center" wrapText="1"/>
    </xf>
    <xf numFmtId="0" fontId="15" fillId="5" borderId="2" applyAlignment="1" pivotButton="0" quotePrefix="0" xfId="0">
      <alignment horizontal="center" vertical="center"/>
    </xf>
    <xf numFmtId="0" fontId="15" fillId="0" borderId="2" applyAlignment="1" pivotButton="0" quotePrefix="0" xfId="0">
      <alignment horizontal="center" vertical="center"/>
    </xf>
    <xf numFmtId="0" fontId="16" fillId="6" borderId="2" applyAlignment="1" pivotButton="0" quotePrefix="0" xfId="0">
      <alignment horizontal="center" vertical="center" wrapText="1"/>
    </xf>
    <xf numFmtId="0" fontId="15" fillId="0" borderId="2" applyAlignment="1" pivotButton="0" quotePrefix="0" xfId="0">
      <alignment horizontal="left" vertical="center" wrapText="1"/>
    </xf>
    <xf numFmtId="0" fontId="14" fillId="7" borderId="2" applyAlignment="1" pivotButton="0" quotePrefix="0" xfId="0">
      <alignment horizontal="center" vertical="center"/>
    </xf>
    <xf numFmtId="0" fontId="17" fillId="0" borderId="2" applyAlignment="1" pivotButton="0" quotePrefix="0" xfId="0">
      <alignment horizontal="center" vertical="center"/>
    </xf>
    <xf numFmtId="0" fontId="0" fillId="0" borderId="5" pivotButton="0" quotePrefix="0" xfId="0"/>
    <xf numFmtId="0" fontId="0" fillId="0" borderId="6" pivotButton="0" quotePrefix="0" xfId="0"/>
    <xf numFmtId="0" fontId="15" fillId="0" borderId="2" applyAlignment="1" pivotButton="0" quotePrefix="0" xfId="0">
      <alignment horizontal="center"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C574A"/>
      <rgbColor rgb="FF969696"/>
      <rgbColor rgb="FF1F3864"/>
      <rgbColor rgb="FF339966"/>
      <rgbColor rgb="FF003300"/>
      <rgbColor rgb="FF333300"/>
      <rgbColor rgb="FF993300"/>
      <rgbColor rgb="FF993366"/>
      <rgbColor rgb="FF333399"/>
      <rgbColor rgb="FF222222"/>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G33"/>
  <sheetViews>
    <sheetView showFormulas="0" showGridLines="1" showRowColHeaders="1" showZeros="1" rightToLeft="0" tabSelected="1" showOutlineSymbols="1" defaultGridColor="1" view="normal" topLeftCell="A1" colorId="64" zoomScale="100" zoomScaleNormal="100" zoomScalePageLayoutView="100" workbookViewId="0">
      <pane ySplit="9" topLeftCell="A10" activePane="bottomLeft" state="frozen"/>
      <selection pane="bottomLeft" activeCell="A1" activeCellId="0" sqref="A1"/>
      <selection pane="bottomLeft" activeCell="A1" activeCellId="0" sqref="A1"/>
    </sheetView>
  </sheetViews>
  <sheetFormatPr baseColWidth="8" defaultColWidth="8.6796875" defaultRowHeight="15" zeroHeight="0" outlineLevelRow="0"/>
  <cols>
    <col width="24" customWidth="1" style="14" min="1" max="1"/>
    <col width="44" customWidth="1" style="14" min="2" max="2"/>
    <col width="9" customWidth="1" style="14" min="3" max="3"/>
    <col width="12" customWidth="1" style="14" min="4" max="7"/>
  </cols>
  <sheetData>
    <row r="1" ht="17.35" customHeight="1" s="15">
      <c r="A1" s="29" t="inlineStr">
        <is>
          <t>FRF Phase 2 — Weighted-Factor Scorecard</t>
        </is>
      </c>
    </row>
    <row r="2" ht="15" customHeight="1" s="15">
      <c r="A2" s="30" t="inlineStr">
        <is>
          <t>Block Layout Alternatives — Step 3 (Review) / Step 4 (Select) — Veritas Concept Engineering</t>
        </is>
      </c>
    </row>
    <row r="4" ht="95" customHeight="1" s="15">
      <c r="A4" s="31" t="inlineStr">
        <is>
          <t>HOW TO USE: enter a Raw score 1–10 (10 = best) in each yellow cell for every criterion, for every alternative you're comparing. Weighted calculates itself (Weight × Raw ÷ 10). Only edit yellow cells — everything else is a formula. Add more alternative columns by copying columns D–E and relabeling. Relabel criteria/weights per project as long as each domain's criteria still sum to that domain's weight. Score the four Operations criteria against the HIGH-LEVEL data you already have at Step 3/4 — Step 1's High-Level Flows, the Relationship Chart Worksheet, the preliminary capacity read, and the Activity List &amp; Space Requirements Worksheet — not Step 5 detail, which only exists after an alternative is already picked (true Equipment Packing Density included — it needs Step 5's exact machine footprints, so it refines the winner, it doesn't help you choose one). Before scoring anything below, set the Eligibility row for each alternative from Form 09 Part A — an alternative that is not Eligible is locked out of scoring here regardless of what its raw scores would otherwise be. Raw-score cells only accept a whole number from 1–10; a blank cell is not the same as a score of 0. An Eligible alternative's Total reads "Scoring Incomplete" until every one of its 13 criteria has a raw score entered — it is excluded from the Leading Alternative and Margin results until then, the same as an Ineligible or Not Verified one.</t>
        </is>
      </c>
    </row>
    <row r="6" ht="32" customHeight="1" s="15">
      <c r="A6" s="32" t="n"/>
      <c r="B6" s="32" t="inlineStr">
        <is>
          <t>Eligible Under Form 09 Part A? (Eligible / Ineligible / Not Verified)</t>
        </is>
      </c>
      <c r="C6" s="32" t="n"/>
      <c r="D6" s="33" t="inlineStr">
        <is>
          <t>Not Verified</t>
        </is>
      </c>
      <c r="E6" s="34" t="n"/>
      <c r="F6" s="33" t="inlineStr">
        <is>
          <t>Not Verified</t>
        </is>
      </c>
      <c r="G6" s="34" t="n"/>
    </row>
    <row r="7" ht="45" customHeight="1" s="15">
      <c r="A7" s="31" t="inlineStr">
        <is>
          <t>Must match Form 09 Part A's result for this alternative, not a separate judgment call: Eligible only if every constraint row for this alternative reads Pass or a valid Approved Exception. Ineligible (any Fail) and Not Verified (evidence outstanding) both lock this alternative's weighted cells and total below to INELIGIBLE and remove it from the Leading Alternative and Margin calculations — Not Verified is treated the same as a Fail until the evidence exists, per Form 09 Part A.</t>
        </is>
      </c>
    </row>
    <row r="8" ht="15" customHeight="1" s="15"/>
    <row r="9" ht="15" customHeight="1" s="15">
      <c r="A9" s="35" t="inlineStr">
        <is>
          <t>Domain</t>
        </is>
      </c>
      <c r="B9" s="35" t="inlineStr">
        <is>
          <t>Criterion</t>
        </is>
      </c>
      <c r="C9" s="35" t="inlineStr">
        <is>
          <t>Weight</t>
        </is>
      </c>
      <c r="D9" s="35" t="inlineStr">
        <is>
          <t>A Raw (1-10)</t>
        </is>
      </c>
      <c r="E9" s="35" t="inlineStr">
        <is>
          <t>A Weighted</t>
        </is>
      </c>
      <c r="F9" s="35" t="inlineStr">
        <is>
          <t>B Raw (1-10)</t>
        </is>
      </c>
      <c r="G9" s="35" t="inlineStr">
        <is>
          <t>B Weighted</t>
        </is>
      </c>
    </row>
    <row r="10" ht="15" customHeight="1" s="15">
      <c r="A10" s="32" t="inlineStr">
        <is>
          <t>Company &amp; Community Fit</t>
        </is>
      </c>
      <c r="B10" s="36" t="inlineStr">
        <is>
          <t>Alignment with company image &amp; culture</t>
        </is>
      </c>
      <c r="C10" s="34" t="n">
        <v>5</v>
      </c>
      <c r="D10" s="33" t="n"/>
      <c r="E10" s="34">
        <f>IF($D$6&lt;&gt;"Eligible","INELIGIBLE",IF(D10="","",C10*(D10/10)))</f>
        <v/>
      </c>
      <c r="F10" s="33" t="n"/>
      <c r="G10" s="34">
        <f>IF($F$6&lt;&gt;"Eligible","INELIGIBLE",IF(F10="","",C10*(F10/10)))</f>
        <v/>
      </c>
    </row>
    <row r="11" ht="15" customHeight="1" s="15">
      <c r="A11" s="32" t="n"/>
      <c r="B11" s="36" t="inlineStr">
        <is>
          <t>Community / neighbor impact</t>
        </is>
      </c>
      <c r="C11" s="34" t="n">
        <v>5</v>
      </c>
      <c r="D11" s="33" t="n"/>
      <c r="E11" s="34">
        <f>IF($D$6&lt;&gt;"Eligible","INELIGIBLE",IF(D11="","",C11*(D11/10)))</f>
        <v/>
      </c>
      <c r="F11" s="33" t="n"/>
      <c r="G11" s="34">
        <f>IF($F$6&lt;&gt;"Eligible","INELIGIBLE",IF(F11="","",C11*(F11/10)))</f>
        <v/>
      </c>
    </row>
    <row r="12" ht="15" customHeight="1" s="15">
      <c r="A12" s="32" t="n"/>
      <c r="B12" s="36" t="inlineStr">
        <is>
          <t>Workforce commute &amp; labor market access</t>
        </is>
      </c>
      <c r="C12" s="34" t="n">
        <v>5</v>
      </c>
      <c r="D12" s="33" t="n"/>
      <c r="E12" s="34">
        <f>IF($D$6&lt;&gt;"Eligible","INELIGIBLE",IF(D12="","",C12*(D12/10)))</f>
        <v/>
      </c>
      <c r="F12" s="33" t="n"/>
      <c r="G12" s="34">
        <f>IF($F$6&lt;&gt;"Eligible","INELIGIBLE",IF(F12="","",C12*(F12/10)))</f>
        <v/>
      </c>
    </row>
    <row r="13" ht="15" customHeight="1" s="15">
      <c r="A13" s="32" t="inlineStr">
        <is>
          <t>Business Impact</t>
        </is>
      </c>
      <c r="B13" s="36" t="inlineStr">
        <is>
          <t>Capital cost to implement</t>
        </is>
      </c>
      <c r="C13" s="34" t="n">
        <v>10</v>
      </c>
      <c r="D13" s="33" t="n"/>
      <c r="E13" s="34">
        <f>IF($D$6&lt;&gt;"Eligible","INELIGIBLE",IF(D13="","",C13*(D13/10)))</f>
        <v/>
      </c>
      <c r="F13" s="33" t="n"/>
      <c r="G13" s="34">
        <f>IF($F$6&lt;&gt;"Eligible","INELIGIBLE",IF(F13="","",C13*(F13/10)))</f>
        <v/>
      </c>
    </row>
    <row r="14" ht="15" customHeight="1" s="15">
      <c r="A14" s="32" t="n"/>
      <c r="B14" s="36" t="inlineStr">
        <is>
          <t>Speed to occupancy / schedule impact</t>
        </is>
      </c>
      <c r="C14" s="34" t="n">
        <v>10</v>
      </c>
      <c r="D14" s="33" t="n"/>
      <c r="E14" s="34">
        <f>IF($D$6&lt;&gt;"Eligible","INELIGIBLE",IF(D14="","",C14*(D14/10)))</f>
        <v/>
      </c>
      <c r="F14" s="33" t="n"/>
      <c r="G14" s="34">
        <f>IF($F$6&lt;&gt;"Eligible","INELIGIBLE",IF(F14="","",C14*(F14/10)))</f>
        <v/>
      </c>
    </row>
    <row r="15" ht="15" customHeight="1" s="15">
      <c r="A15" s="32" t="inlineStr">
        <is>
          <t>Operations</t>
        </is>
      </c>
      <c r="B15" s="36" t="inlineStr">
        <is>
          <t>Material &amp; people flow efficiency (High-Level Flows)</t>
        </is>
      </c>
      <c r="C15" s="34" t="n">
        <v>10</v>
      </c>
      <c r="D15" s="33" t="n"/>
      <c r="E15" s="34">
        <f>IF($D$6&lt;&gt;"Eligible","INELIGIBLE",IF(D15="","",C15*(D15/10)))</f>
        <v/>
      </c>
      <c r="F15" s="33" t="n"/>
      <c r="G15" s="34">
        <f>IF($F$6&lt;&gt;"Eligible","INELIGIBLE",IF(F15="","",C15*(F15/10)))</f>
        <v/>
      </c>
    </row>
    <row r="16" ht="15" customHeight="1" s="15">
      <c r="A16" s="32" t="n"/>
      <c r="B16" s="36" t="inlineStr">
        <is>
          <t>Relationship / adjacency fit (Relationship Chart Worksheet)</t>
        </is>
      </c>
      <c r="C16" s="34" t="n">
        <v>10</v>
      </c>
      <c r="D16" s="33" t="n"/>
      <c r="E16" s="34">
        <f>IF($D$6&lt;&gt;"Eligible","INELIGIBLE",IF(D16="","",C16*(D16/10)))</f>
        <v/>
      </c>
      <c r="F16" s="33" t="n"/>
      <c r="G16" s="34">
        <f>IF($F$6&lt;&gt;"Eligible","INELIGIBLE",IF(F16="","",C16*(F16/10)))</f>
        <v/>
      </c>
    </row>
    <row r="17" ht="15" customHeight="1" s="15">
      <c r="A17" s="32" t="n"/>
      <c r="B17" s="36" t="inlineStr">
        <is>
          <t>Capacity fit (preliminary capacity read)</t>
        </is>
      </c>
      <c r="C17" s="34" t="n">
        <v>8</v>
      </c>
      <c r="D17" s="33" t="n"/>
      <c r="E17" s="34">
        <f>IF($D$6&lt;&gt;"Eligible","INELIGIBLE",IF(D17="","",C17*(D17/10)))</f>
        <v/>
      </c>
      <c r="F17" s="33" t="n"/>
      <c r="G17" s="34">
        <f>IF($F$6&lt;&gt;"Eligible","INELIGIBLE",IF(F17="","",C17*(F17/10)))</f>
        <v/>
      </c>
    </row>
    <row r="18" ht="15" customHeight="1" s="15">
      <c r="A18" s="32" t="n"/>
      <c r="B18" s="36" t="inlineStr">
        <is>
          <t>Space fit (Activity List &amp; Space Requirements Worksheet)</t>
        </is>
      </c>
      <c r="C18" s="34" t="n">
        <v>7</v>
      </c>
      <c r="D18" s="33" t="n"/>
      <c r="E18" s="34">
        <f>IF($D$6&lt;&gt;"Eligible","INELIGIBLE",IF(D18="","",C18*(D18/10)))</f>
        <v/>
      </c>
      <c r="F18" s="33" t="n"/>
      <c r="G18" s="34">
        <f>IF($F$6&lt;&gt;"Eligible","INELIGIBLE",IF(F18="","",C18*(F18/10)))</f>
        <v/>
      </c>
    </row>
    <row r="19" ht="15" customHeight="1" s="15">
      <c r="A19" s="32" t="inlineStr">
        <is>
          <t>Physical Practicality</t>
        </is>
      </c>
      <c r="B19" s="36" t="inlineStr">
        <is>
          <t>Site &amp; building constraint fit</t>
        </is>
      </c>
      <c r="C19" s="34" t="n">
        <v>8</v>
      </c>
      <c r="D19" s="33" t="n"/>
      <c r="E19" s="34">
        <f>IF($D$6&lt;&gt;"Eligible","INELIGIBLE",IF(D19="","",C19*(D19/10)))</f>
        <v/>
      </c>
      <c r="F19" s="33" t="n"/>
      <c r="G19" s="34">
        <f>IF($F$6&lt;&gt;"Eligible","INELIGIBLE",IF(F19="","",C19*(F19/10)))</f>
        <v/>
      </c>
    </row>
    <row r="20" ht="15" customHeight="1" s="15">
      <c r="A20" s="32" t="n"/>
      <c r="B20" s="36" t="inlineStr">
        <is>
          <t>Constructability / permitting risk</t>
        </is>
      </c>
      <c r="C20" s="34" t="n">
        <v>7</v>
      </c>
      <c r="D20" s="33" t="n"/>
      <c r="E20" s="34">
        <f>IF($D$6&lt;&gt;"Eligible","INELIGIBLE",IF(D20="","",C20*(D20/10)))</f>
        <v/>
      </c>
      <c r="F20" s="33" t="n"/>
      <c r="G20" s="34">
        <f>IF($F$6&lt;&gt;"Eligible","INELIGIBLE",IF(F20="","",C20*(F20/10)))</f>
        <v/>
      </c>
    </row>
    <row r="21" ht="15" customHeight="1" s="15">
      <c r="A21" s="32" t="inlineStr">
        <is>
          <t>Future Flexibility</t>
        </is>
      </c>
      <c r="B21" s="36" t="inlineStr">
        <is>
          <t>Expansion capacity</t>
        </is>
      </c>
      <c r="C21" s="34" t="n">
        <v>8</v>
      </c>
      <c r="D21" s="33" t="n"/>
      <c r="E21" s="34">
        <f>IF($D$6&lt;&gt;"Eligible","INELIGIBLE",IF(D21="","",C21*(D21/10)))</f>
        <v/>
      </c>
      <c r="F21" s="33" t="n"/>
      <c r="G21" s="34">
        <f>IF($F$6&lt;&gt;"Eligible","INELIGIBLE",IF(F21="","",C21*(F21/10)))</f>
        <v/>
      </c>
    </row>
    <row r="22" ht="15" customHeight="1" s="15">
      <c r="A22" s="32" t="n"/>
      <c r="B22" s="36" t="inlineStr">
        <is>
          <t>Adaptability to product/process change</t>
        </is>
      </c>
      <c r="C22" s="34" t="n">
        <v>7</v>
      </c>
      <c r="D22" s="33" t="n"/>
      <c r="E22" s="34">
        <f>IF($D$6&lt;&gt;"Eligible","INELIGIBLE",IF(D22="","",C22*(D22/10)))</f>
        <v/>
      </c>
      <c r="F22" s="33" t="n"/>
      <c r="G22" s="34">
        <f>IF($F$6&lt;&gt;"Eligible","INELIGIBLE",IF(F22="","",C22*(F22/10)))</f>
        <v/>
      </c>
    </row>
    <row r="23" ht="15" customHeight="1" s="15"/>
    <row r="24" ht="15" customHeight="1" s="15">
      <c r="B24" s="32" t="inlineStr">
        <is>
          <t>WEIGHT CHECK (should total 100)</t>
        </is>
      </c>
      <c r="C24" s="34">
        <f>SUM(C10:C22)</f>
        <v/>
      </c>
    </row>
    <row r="25" ht="15" customHeight="1" s="15"/>
    <row r="26" ht="15" customHeight="1" s="15">
      <c r="B26" s="32" t="inlineStr">
        <is>
          <t>TOTAL (out of 100)</t>
        </is>
      </c>
      <c r="E26" s="37">
        <f>IF($D$6&lt;&gt;"Eligible","INELIGIBLE",IF(COUNT(D10:D22)&lt;13,"Scoring Incomplete",SUM(E10:E22)))</f>
        <v/>
      </c>
      <c r="G26" s="37">
        <f>IF($F$6&lt;&gt;"Eligible","INELIGIBLE",IF(COUNT(F10:F22)&lt;13,"Scoring Incomplete",SUM(G10:G22)))</f>
        <v/>
      </c>
    </row>
    <row r="27" ht="15" customHeight="1" s="15">
      <c r="B27" s="32" t="inlineStr">
        <is>
          <t>Leading alternative</t>
        </is>
      </c>
      <c r="E27" s="38">
        <f>IF(AND($D$6&lt;&gt;"Eligible",$F$6&lt;&gt;"Eligible"),"No eligible alternative — return upstream",IF(AND(AND($D$6="Eligible",COUNT(D10:D22)&gt;=13),AND($F$6="Eligible",COUNT(F10:F22)&gt;=13)),IF(E26=G26,"Tied",IF(E26&gt;G26,"Alternative A","Alternative B")),IF(AND(AND($D$6="Eligible",COUNT(D10:D22)&gt;=13),$F$6&lt;&gt;"Eligible"),"Alternative A (B Ineligible or Not Verified)",IF(AND(AND($F$6="Eligible",COUNT(F10:F22)&gt;=13),$D$6&lt;&gt;"Eligible"),"Alternative B (A Ineligible or Not Verified)","Scoring incomplete — not yet ready to compare"))))</f>
        <v/>
      </c>
      <c r="F27" s="39" t="n"/>
      <c r="G27" s="40" t="n"/>
    </row>
    <row r="28" ht="30" customHeight="1" s="15">
      <c r="B28" s="32" t="inlineStr">
        <is>
          <t>Margin over runner-up (points)</t>
        </is>
      </c>
      <c r="E28" s="41">
        <f>IF(NOT(AND(AND($D$6="Eligible",COUNT(D10:D22)&gt;=13),AND($F$6="Eligible",COUNT(F10:F22)&gt;=13))),"n/a — need two alternatives both Eligible and fully scored",ABS(E26-G26))</f>
        <v/>
      </c>
      <c r="F28" s="39" t="n"/>
      <c r="G28" s="40" t="n"/>
    </row>
    <row r="29" ht="15" customHeight="1" s="15">
      <c r="B29" s="32" t="inlineStr">
        <is>
          <t>Margin (% of runner-up score)</t>
        </is>
      </c>
      <c r="E29" s="34">
        <f>IF(NOT(AND(AND($D$6="Eligible",COUNT(D10:D22)&gt;=13),AND($F$6="Eligible",COUNT(F10:F22)&gt;=13))),"n/a",IFERROR(ABS(E26-G26)/MIN(E26,G26),"n/a"))</f>
        <v/>
      </c>
      <c r="F29" s="39" t="n"/>
      <c r="G29" s="40" t="n"/>
    </row>
    <row r="30" ht="27.75" customHeight="1" s="15"/>
    <row r="31" ht="45" customHeight="1" s="15">
      <c r="A31" s="31" t="inlineStr">
        <is>
          <t>Facilitator Guide practice: the winning alternative should score meaningfully higher than the runner-up — at least 15% higher is the rule of thumb, a real check against a coin-flip margin — but only ever compared among alternatives that are both Eligible and fully scored (Ready). A margin below 15% is not a disqualification; it is a trigger for a sensitivity review of the scoring and weights before locking in the decision, the same standard Form 10 (Selection Decision Record) uses. A margin of 0 because one or both alternatives still read Scoring Incomplete is not a real tie — finish entering raw scores before reading anything into that number.</t>
        </is>
      </c>
    </row>
    <row r="33" ht="45" customHeight="1" s="15">
      <c r="A33" s="31" t="inlineStr">
        <is>
          <t>When scoring is done, transfer the Selected total, Runner-Up total, and margin % from this sheet onto the Selection Decision Record (Form 10) in the FRF Phase 2 Forms set — that record, not this workbook, is what formally closes Step 4. Only an alternative marked Eligible above — including any Approved Exceptions documented and authorized in Form 09 — may proceed to weighted scoring; an Ineligible or Not Verified alternative stays out of this comparison no matter how strong its raw scores look, and an Eligible alternative isn't ready to compare until every criterion above has a raw score entered.</t>
        </is>
      </c>
    </row>
  </sheetData>
  <mergeCells count="9">
    <mergeCell ref="A33:G33"/>
    <mergeCell ref="E28:G28"/>
    <mergeCell ref="A1:G1"/>
    <mergeCell ref="A31:G31"/>
    <mergeCell ref="E27:G27"/>
    <mergeCell ref="A4:G4"/>
    <mergeCell ref="A2:G2"/>
    <mergeCell ref="A7:G7"/>
    <mergeCell ref="E29:G29"/>
  </mergeCells>
  <dataValidations count="2">
    <dataValidation sqref="D6 F6" showDropDown="0" showInputMessage="0" showErrorMessage="1" allowBlank="0" errorTitle="Invalid entry" error="Choose Eligible, Ineligible, or Not Verified." promptTitle="Form 09 Part A eligibility" prompt="Must match Form 09 Part A's result for this alternative." type="list" errorStyle="stop">
      <formula1>"Eligible,Ineligible,Not Verified"</formula1>
    </dataValidation>
    <dataValidation sqref="D10 D11 D12 D13 D14 D15 D16 D17 D18 D19 D20 D21 D22 F10 F11 F12 F13 F14 F15 F16 F17 F18 F19 F20 F21 F22" showDropDown="0" showInputMessage="0" showErrorMessage="1" allowBlank="1" errorTitle="Invalid raw score" error="Enter a whole number from 1 to 10, or leave the cell blank if not yet scored." promptTitle="Raw score 1-10" prompt="Raw score: 1 (worst) to 10 (best). Leave blank if not yet scored." type="whole" errorStyle="stop" operator="between">
      <formula1>1</formula1>
      <formula2>10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2026-09-16T15:06:19Z</dcterms:created>
  <dcterms:modified xmlns:dcterms="http://purl.org/dc/terms/" xmlns:xsi="http://www.w3.org/2001/XMLSchema-instance" xsi:type="dcterms:W3CDTF">2026-10-04T00:36:46Z</dcterms:modified>
  <cp:revision>0</cp:revision>
</cp:coreProperties>
</file>